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General\INFORMES\INFORMES 2023\03 MARZO\I0109-03.23 Ministerio Agricultura Anuario Estadístico\AE2022\+++CAPITULOS  XLS\"/>
    </mc:Choice>
  </mc:AlternateContent>
  <xr:revisionPtr revIDLastSave="0" documentId="13_ncr:1_{0183D449-54B5-4B85-B87A-01D843B6212C}" xr6:coauthVersionLast="47" xr6:coauthVersionMax="47" xr10:uidLastSave="{00000000-0000-0000-0000-000000000000}"/>
  <bookViews>
    <workbookView showVerticalScroll="0" xWindow="-120" yWindow="-120" windowWidth="29040" windowHeight="15840" tabRatio="791" activeTab="6" xr2:uid="{00000000-000D-0000-FFFF-FFFF00000000}"/>
  </bookViews>
  <sheets>
    <sheet name="6.1.1" sheetId="69" r:id="rId1"/>
    <sheet name="6.2.1" sheetId="70" r:id="rId2"/>
    <sheet name="6.3.1" sheetId="71" r:id="rId3"/>
    <sheet name="6.4.1" sheetId="72" r:id="rId4"/>
    <sheet name="6.5.1" sheetId="153" r:id="rId5"/>
    <sheet name="6.6" sheetId="112" r:id="rId6"/>
    <sheet name="6.7.1" sheetId="76" r:id="rId7"/>
    <sheet name="6.8.1" sheetId="77" r:id="rId8"/>
    <sheet name="6.9.1" sheetId="78" r:id="rId9"/>
    <sheet name="6.10.1" sheetId="79" r:id="rId10"/>
    <sheet name="6.11.1" sheetId="146" r:id="rId11"/>
    <sheet name="6.12.1" sheetId="35" r:id="rId12"/>
    <sheet name="6.13" sheetId="82" r:id="rId13"/>
    <sheet name="6.14" sheetId="151" r:id="rId14"/>
    <sheet name="6.15" sheetId="148" r:id="rId15"/>
    <sheet name="6.16" sheetId="15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15">#REF!</definedName>
    <definedName name="\A" localSheetId="4">#REF!</definedName>
    <definedName name="\A">#REF!</definedName>
    <definedName name="\B" localSheetId="15">#REF!</definedName>
    <definedName name="\B" localSheetId="4">#REF!</definedName>
    <definedName name="\B">#REF!</definedName>
    <definedName name="\C" localSheetId="15">#REF!</definedName>
    <definedName name="\C" localSheetId="4">#REF!</definedName>
    <definedName name="\C">#REF!</definedName>
    <definedName name="\D">'[1]19.11-12'!$B$51</definedName>
    <definedName name="\G" localSheetId="4">#REF!</definedName>
    <definedName name="\G">#REF!</definedName>
    <definedName name="\I" localSheetId="4">#REF!</definedName>
    <definedName name="\I">#REF!</definedName>
    <definedName name="\L">'[1]19.11-12'!$B$53</definedName>
    <definedName name="\M" localSheetId="4">#REF!</definedName>
    <definedName name="\M">#REF!</definedName>
    <definedName name="\N" localSheetId="4">#REF!</definedName>
    <definedName name="\N">#REF!</definedName>
    <definedName name="\Q" localSheetId="4">#REF!</definedName>
    <definedName name="\Q">#REF!</definedName>
    <definedName name="\S" localSheetId="4">#REF!</definedName>
    <definedName name="\S">#REF!</definedName>
    <definedName name="\T">[2]GANADE10!$B$90</definedName>
    <definedName name="\x">[3]Arlleg01!$IR$8190</definedName>
    <definedName name="\z">[3]Arlleg01!$IR$8190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localSheetId="4" hidden="1">[4]p122!#REF!</definedName>
    <definedName name="__123Graph_B" hidden="1">[4]p122!#REF!</definedName>
    <definedName name="__123Graph_BCurrent" localSheetId="4" hidden="1">'[1]19.14-15'!#REF!</definedName>
    <definedName name="__123Graph_BCurrent" hidden="1">'[1]19.14-15'!#REF!</definedName>
    <definedName name="__123Graph_BGrßfico1" localSheetId="4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localSheetId="4" hidden="1">[4]p122!#REF!</definedName>
    <definedName name="__123Graph_D" hidden="1">[4]p122!#REF!</definedName>
    <definedName name="__123Graph_DCurrent" localSheetId="4" hidden="1">'[1]19.14-15'!#REF!</definedName>
    <definedName name="__123Graph_DCurrent" hidden="1">'[1]19.14-15'!#REF!</definedName>
    <definedName name="__123Graph_DGrßfico1" localSheetId="4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localSheetId="4" hidden="1">[4]p122!#REF!</definedName>
    <definedName name="__123Graph_F" hidden="1">[4]p122!#REF!</definedName>
    <definedName name="__123Graph_FCurrent" localSheetId="4" hidden="1">'[1]19.14-15'!#REF!</definedName>
    <definedName name="__123Graph_FCurrent" hidden="1">'[1]19.14-15'!#REF!</definedName>
    <definedName name="__123Graph_FGrßfico1" localSheetId="4" hidden="1">'[1]19.14-15'!#REF!</definedName>
    <definedName name="__123Graph_FGrßfico1" hidden="1">'[1]19.14-15'!#REF!</definedName>
    <definedName name="__123Graph_X" localSheetId="4" hidden="1">[4]p122!#REF!</definedName>
    <definedName name="__123Graph_X" hidden="1">[4]p122!#REF!</definedName>
    <definedName name="__123Graph_XCurrent" localSheetId="4" hidden="1">'[1]19.14-15'!#REF!</definedName>
    <definedName name="__123Graph_XCurrent" hidden="1">'[1]19.14-15'!#REF!</definedName>
    <definedName name="__123Graph_XGrßfico1" localSheetId="4" hidden="1">'[1]19.14-15'!#REF!</definedName>
    <definedName name="__123Graph_XGrßfico1" hidden="1">'[1]19.14-15'!#REF!</definedName>
    <definedName name="_Dist_Values" localSheetId="4" hidden="1">#REF!</definedName>
    <definedName name="_Dist_Values" hidden="1">#REF!</definedName>
    <definedName name="_p421">[5]CARNE1!$B$44</definedName>
    <definedName name="_p431" hidden="1">[5]CARNE7!$G$11:$G$93</definedName>
    <definedName name="_p7" localSheetId="4" hidden="1">'[6]19.14-15'!#REF!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localSheetId="4" hidden="1">'[7]19.14-15'!#REF!</definedName>
    <definedName name="_PP13" hidden="1">'[7]19.14-15'!#REF!</definedName>
    <definedName name="_PP14" localSheetId="4" hidden="1">'[7]19.14-15'!#REF!</definedName>
    <definedName name="_PP14" hidden="1">'[7]19.14-15'!#REF!</definedName>
    <definedName name="_PP15" localSheetId="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localSheetId="4" hidden="1">'[7]19.14-15'!#REF!</definedName>
    <definedName name="_pp19" hidden="1">'[7]19.14-15'!#REF!</definedName>
    <definedName name="_PP2" localSheetId="4">'[7]19.22'!#REF!</definedName>
    <definedName name="_PP2">'[7]19.22'!#REF!</definedName>
    <definedName name="_PP20" localSheetId="4" hidden="1">'[7]19.14-15'!#REF!</definedName>
    <definedName name="_PP20" hidden="1">'[7]19.14-15'!#REF!</definedName>
    <definedName name="_PP21" localSheetId="4" hidden="1">'[7]19.14-15'!#REF!</definedName>
    <definedName name="_PP21" hidden="1">'[7]19.14-15'!#REF!</definedName>
    <definedName name="_PP22" localSheetId="4" hidden="1">'[7]19.14-15'!#REF!</definedName>
    <definedName name="_PP22" hidden="1">'[7]19.14-15'!#REF!</definedName>
    <definedName name="_pp23" localSheetId="4" hidden="1">'[7]19.14-15'!#REF!</definedName>
    <definedName name="_pp23" hidden="1">'[7]19.14-15'!#REF!</definedName>
    <definedName name="_pp24" localSheetId="4" hidden="1">'[7]19.14-15'!#REF!</definedName>
    <definedName name="_pp24" hidden="1">'[7]19.14-15'!#REF!</definedName>
    <definedName name="_pp25" localSheetId="4" hidden="1">'[7]19.14-15'!#REF!</definedName>
    <definedName name="_pp25" hidden="1">'[7]19.14-15'!#REF!</definedName>
    <definedName name="_pp26" localSheetId="4" hidden="1">'[7]19.14-15'!#REF!</definedName>
    <definedName name="_pp26" hidden="1">'[7]19.14-15'!#REF!</definedName>
    <definedName name="_pp27" localSheetId="4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localSheetId="4" hidden="1">'[7]19.14-15'!#REF!</definedName>
    <definedName name="_PP7" hidden="1">'[7]19.14-15'!#REF!</definedName>
    <definedName name="_PP8" localSheetId="4" hidden="1">'[7]19.14-15'!#REF!</definedName>
    <definedName name="_PP8" hidden="1">'[7]19.14-15'!#REF!</definedName>
    <definedName name="_PP9" localSheetId="4" hidden="1">'[7]19.14-15'!#REF!</definedName>
    <definedName name="_PP9" hidden="1">'[7]19.14-15'!#REF!</definedName>
    <definedName name="_SUP1" localSheetId="4">#REF!</definedName>
    <definedName name="_SUP1">#REF!</definedName>
    <definedName name="_SUP2" localSheetId="4">#REF!</definedName>
    <definedName name="_SUP2">#REF!</definedName>
    <definedName name="_SUP3" localSheetId="4">#REF!</definedName>
    <definedName name="_SUP3">#REF!</definedName>
    <definedName name="a" localSheetId="4">'[9]3.1'!#REF!</definedName>
    <definedName name="a">'[9]3.1'!#REF!</definedName>
    <definedName name="A_impresión_IM" localSheetId="4">#REF!</definedName>
    <definedName name="A_impresión_IM">#REF!</definedName>
    <definedName name="alk">'[1]19.11-12'!$B$53</definedName>
    <definedName name="AÑOSEÑA" localSheetId="4">#REF!</definedName>
    <definedName name="AÑOSEÑA">#REF!</definedName>
    <definedName name="_xlnm.Print_Area" localSheetId="0">'6.1.1'!$A$1:$F$31</definedName>
    <definedName name="_xlnm.Print_Area" localSheetId="9">'6.10.1'!$A$1:$E$31</definedName>
    <definedName name="_xlnm.Print_Area" localSheetId="10">'6.11.1'!$A$1:$K$48</definedName>
    <definedName name="_xlnm.Print_Area" localSheetId="11">'6.12.1'!$A$1:$E$47</definedName>
    <definedName name="_xlnm.Print_Area" localSheetId="12">'6.13'!$A$1:$F$55</definedName>
    <definedName name="_xlnm.Print_Area" localSheetId="13">'6.14'!$A$1:$D$81</definedName>
    <definedName name="_xlnm.Print_Area" localSheetId="14">'6.15'!$A$1:$G$104</definedName>
    <definedName name="_xlnm.Print_Area" localSheetId="15">'6.16'!$A$1:$N$102</definedName>
    <definedName name="_xlnm.Print_Area" localSheetId="1">'6.2.1'!$A$1:$H$85</definedName>
    <definedName name="_xlnm.Print_Area" localSheetId="2">'6.3.1'!$A$1:$H$85</definedName>
    <definedName name="_xlnm.Print_Area" localSheetId="3">'6.4.1'!$A$1:$J$28</definedName>
    <definedName name="_xlnm.Print_Area" localSheetId="4">'6.5.1'!$A$1:$L$56</definedName>
    <definedName name="_xlnm.Print_Area" localSheetId="5">'6.6'!$A$1:$G$56</definedName>
    <definedName name="_xlnm.Print_Area" localSheetId="6">'6.7.1'!$A$1:$H$79</definedName>
    <definedName name="_xlnm.Print_Area" localSheetId="7">'6.8.1'!$A$1:$E$27</definedName>
    <definedName name="_xlnm.Print_Area" localSheetId="8">'6.9.1'!$A$1:$H$88</definedName>
    <definedName name="balan.xls" hidden="1">'[10]7.24'!$D$6:$D$27</definedName>
    <definedName name="_xlnm.Database" localSheetId="15">#REF!</definedName>
    <definedName name="_xlnm.Database" localSheetId="4">#REF!</definedName>
    <definedName name="_xlnm.Database">#REF!</definedName>
    <definedName name="BUSCARC" localSheetId="15">#REF!</definedName>
    <definedName name="BUSCARC" localSheetId="4">#REF!</definedName>
    <definedName name="BUSCARC">#REF!</definedName>
    <definedName name="BUSCARG" localSheetId="15">#REF!</definedName>
    <definedName name="BUSCARG" localSheetId="4">#REF!</definedName>
    <definedName name="BUSCARG">#REF!</definedName>
    <definedName name="CARGA" localSheetId="4">#REF!</definedName>
    <definedName name="CARGA">#REF!</definedName>
    <definedName name="CHEQUEO" localSheetId="4">#REF!</definedName>
    <definedName name="CHEQUEO">#REF!</definedName>
    <definedName name="CODCULT" localSheetId="4">#REF!</definedName>
    <definedName name="CODCULT">#REF!</definedName>
    <definedName name="CODGRUP" localSheetId="4">#REF!</definedName>
    <definedName name="CODGRUP">#REF!</definedName>
    <definedName name="COSECHA" localSheetId="4">#REF!</definedName>
    <definedName name="COSECHA">#REF!</definedName>
    <definedName name="_xlnm.Criteria" localSheetId="4">#REF!</definedName>
    <definedName name="_xlnm.Criteria">#REF!</definedName>
    <definedName name="CUAD" localSheetId="4">#REF!</definedName>
    <definedName name="CUAD">#REF!</definedName>
    <definedName name="CUADRO" localSheetId="4">#REF!</definedName>
    <definedName name="CUADRO">#REF!</definedName>
    <definedName name="CULTSEÑA" localSheetId="4">#REF!</definedName>
    <definedName name="CULTSEÑA">#REF!</definedName>
    <definedName name="DECENA" localSheetId="4">#REF!</definedName>
    <definedName name="DECENA">#REF!</definedName>
    <definedName name="DESCARGA" localSheetId="4">#REF!</definedName>
    <definedName name="DESCARGA">#REF!</definedName>
    <definedName name="DESTINO" localSheetId="4">#REF!</definedName>
    <definedName name="DESTINO">#REF!</definedName>
    <definedName name="EXPORTAR" localSheetId="4">#REF!</definedName>
    <definedName name="EXPORTAR">#REF!</definedName>
    <definedName name="FILA" localSheetId="4">#REF!</definedName>
    <definedName name="FILA">#REF!</definedName>
    <definedName name="GRUPSEÑA" localSheetId="4">#REF!</definedName>
    <definedName name="GRUPSEÑA">#REF!</definedName>
    <definedName name="GUION" localSheetId="4">#REF!</definedName>
    <definedName name="GUION">#REF!</definedName>
    <definedName name="hgvnhgj" localSheetId="4">'[9]3.1'!#REF!</definedName>
    <definedName name="hgvnhgj">'[9]3.1'!#REF!</definedName>
    <definedName name="IMP" localSheetId="4">#REF!</definedName>
    <definedName name="IMP">#REF!</definedName>
    <definedName name="IMPR" localSheetId="4">#REF!</definedName>
    <definedName name="IMPR">#REF!</definedName>
    <definedName name="IMPRIMIR" localSheetId="4">#REF!</definedName>
    <definedName name="IMPRIMIR">#REF!</definedName>
    <definedName name="Imprimir_área_IM" localSheetId="4">#REF!</definedName>
    <definedName name="Imprimir_área_IM">#REF!</definedName>
    <definedName name="kk" localSheetId="4" hidden="1">'[6]19.14-15'!#REF!</definedName>
    <definedName name="kk" hidden="1">'[6]19.14-15'!#REF!</definedName>
    <definedName name="kkjkj" localSheetId="4">#REF!</definedName>
    <definedName name="kkjkj">#REF!</definedName>
    <definedName name="l" localSheetId="4">'[9]3.1'!#REF!</definedName>
    <definedName name="l">'[9]3.1'!#REF!</definedName>
    <definedName name="LISTAS" localSheetId="4">#REF!</definedName>
    <definedName name="LISTAS">#REF!</definedName>
    <definedName name="MENSAJE" localSheetId="4">#REF!</definedName>
    <definedName name="MENSAJE">#REF!</definedName>
    <definedName name="MENU" localSheetId="4">#REF!</definedName>
    <definedName name="MENU">#REF!</definedName>
    <definedName name="NOMCULT" localSheetId="4">#REF!</definedName>
    <definedName name="NOMCULT">#REF!</definedName>
    <definedName name="NOMGRUP" localSheetId="4">#REF!</definedName>
    <definedName name="NOMGRUP">#REF!</definedName>
    <definedName name="PEP">[8]GANADE1!$B$79</definedName>
    <definedName name="REGI" localSheetId="4">#REF!</definedName>
    <definedName name="REGI">#REF!</definedName>
    <definedName name="REGISTRO" localSheetId="4">#REF!</definedName>
    <definedName name="REGISTRO">#REF!</definedName>
    <definedName name="RELLENAR" localSheetId="4">#REF!</definedName>
    <definedName name="RELLENAR">#REF!</definedName>
    <definedName name="REND1" localSheetId="4">#REF!</definedName>
    <definedName name="REND1">#REF!</definedName>
    <definedName name="REND2" localSheetId="4">#REF!</definedName>
    <definedName name="REND2">#REF!</definedName>
    <definedName name="REND3" localSheetId="4">#REF!</definedName>
    <definedName name="REND3">#REF!</definedName>
    <definedName name="RUTINA" localSheetId="4">#REF!</definedName>
    <definedName name="RUTINA">#REF!</definedName>
    <definedName name="SIGUI" localSheetId="4">#REF!</definedName>
    <definedName name="SIGUI">#REF!</definedName>
    <definedName name="TCULTSEÑA" localSheetId="4">#REF!</definedName>
    <definedName name="TCULTSEÑA">#REF!</definedName>
    <definedName name="TO" localSheetId="4">#REF!</definedName>
    <definedName name="TO">#REF!</definedName>
    <definedName name="TODOS" localSheetId="4">#REF!</definedName>
    <definedName name="TODOS">#REF!</definedName>
  </definedNames>
  <calcPr calcId="181029"/>
</workbook>
</file>

<file path=xl/calcChain.xml><?xml version="1.0" encoding="utf-8"?>
<calcChain xmlns="http://schemas.openxmlformats.org/spreadsheetml/2006/main">
  <c r="E8" i="82" l="1"/>
  <c r="E9" i="82"/>
  <c r="E10" i="82"/>
  <c r="E11" i="82"/>
  <c r="E12" i="82"/>
  <c r="E13" i="82"/>
  <c r="E14" i="82"/>
  <c r="E15" i="82"/>
  <c r="E16" i="82"/>
  <c r="E17" i="82"/>
  <c r="E18" i="82"/>
  <c r="E19" i="82"/>
  <c r="E20" i="82"/>
  <c r="E21" i="82"/>
  <c r="E7" i="82"/>
  <c r="D21" i="82"/>
  <c r="D8" i="82"/>
  <c r="D9" i="82"/>
  <c r="D10" i="82"/>
  <c r="D11" i="82"/>
  <c r="D12" i="82"/>
  <c r="D13" i="82"/>
  <c r="D14" i="82"/>
  <c r="D15" i="82"/>
  <c r="D16" i="82"/>
  <c r="D17" i="82"/>
  <c r="D18" i="82"/>
  <c r="D19" i="82"/>
  <c r="D20" i="82"/>
  <c r="D7" i="82"/>
  <c r="D44" i="146"/>
  <c r="D42" i="146"/>
  <c r="D41" i="146"/>
  <c r="D40" i="146"/>
  <c r="D39" i="146"/>
  <c r="B18" i="77"/>
  <c r="H17" i="72"/>
  <c r="F17" i="72"/>
  <c r="G12" i="72" s="1"/>
  <c r="D17" i="72"/>
  <c r="B17" i="72"/>
  <c r="E9" i="69"/>
  <c r="E10" i="69"/>
  <c r="E11" i="69"/>
  <c r="E12" i="69"/>
  <c r="E13" i="69"/>
  <c r="E14" i="69"/>
  <c r="E15" i="69"/>
  <c r="E16" i="69"/>
  <c r="E17" i="69"/>
  <c r="E18" i="69"/>
  <c r="E19" i="69"/>
  <c r="E20" i="69"/>
  <c r="E21" i="69"/>
  <c r="E22" i="69"/>
  <c r="E23" i="69"/>
  <c r="E24" i="69"/>
  <c r="E25" i="69"/>
  <c r="E8" i="69"/>
  <c r="D37" i="146"/>
  <c r="D36" i="146"/>
  <c r="D35" i="146"/>
  <c r="D34" i="146"/>
  <c r="D33" i="146"/>
  <c r="D32" i="146"/>
  <c r="D31" i="146"/>
  <c r="D30" i="146"/>
  <c r="D29" i="146"/>
  <c r="D28" i="146"/>
  <c r="D27" i="146"/>
  <c r="D26" i="146"/>
  <c r="D25" i="146"/>
  <c r="D24" i="146"/>
  <c r="D23" i="146"/>
  <c r="D22" i="146"/>
  <c r="D21" i="146"/>
  <c r="D20" i="146"/>
  <c r="D19" i="146"/>
  <c r="D18" i="146"/>
  <c r="D17" i="146"/>
  <c r="D16" i="146"/>
  <c r="D15" i="146"/>
  <c r="D14" i="146"/>
  <c r="D13" i="146"/>
  <c r="D12" i="146"/>
  <c r="D11" i="146"/>
  <c r="D10" i="146"/>
  <c r="D9" i="146"/>
  <c r="D8" i="146"/>
  <c r="D7" i="146"/>
  <c r="G37" i="146"/>
  <c r="G36" i="146"/>
  <c r="G35" i="146"/>
  <c r="G34" i="146"/>
  <c r="G33" i="146"/>
  <c r="G32" i="146"/>
  <c r="G31" i="146"/>
  <c r="G30" i="146"/>
  <c r="G29" i="146"/>
  <c r="G28" i="146"/>
  <c r="G27" i="146"/>
  <c r="G26" i="146"/>
  <c r="G25" i="146"/>
  <c r="G24" i="146"/>
  <c r="G23" i="146"/>
  <c r="G22" i="146"/>
  <c r="G21" i="146"/>
  <c r="G20" i="146"/>
  <c r="G19" i="146"/>
  <c r="G18" i="146"/>
  <c r="G17" i="146"/>
  <c r="G16" i="146"/>
  <c r="G15" i="146"/>
  <c r="G14" i="146"/>
  <c r="G13" i="146"/>
  <c r="G12" i="146"/>
  <c r="G11" i="146"/>
  <c r="G10" i="146"/>
  <c r="G9" i="146"/>
  <c r="G8" i="146"/>
  <c r="G7" i="146"/>
  <c r="G44" i="146"/>
  <c r="G40" i="146"/>
  <c r="G41" i="146"/>
  <c r="G42" i="146"/>
  <c r="G39" i="146"/>
  <c r="D14" i="79"/>
  <c r="D15" i="79"/>
  <c r="D12" i="79"/>
  <c r="D16" i="79"/>
  <c r="D8" i="79"/>
  <c r="G24" i="78"/>
  <c r="D25" i="79" s="1"/>
  <c r="C25" i="79"/>
  <c r="B8" i="77"/>
  <c r="C18" i="77"/>
  <c r="D17" i="70"/>
  <c r="B17" i="70"/>
  <c r="D23" i="79"/>
  <c r="D22" i="79"/>
  <c r="D21" i="79"/>
  <c r="D20" i="79"/>
  <c r="D18" i="79"/>
  <c r="D13" i="79"/>
  <c r="D11" i="79"/>
  <c r="D10" i="79"/>
  <c r="D9" i="79"/>
  <c r="C27" i="79"/>
  <c r="C23" i="79"/>
  <c r="C22" i="79"/>
  <c r="C21" i="79"/>
  <c r="C20" i="79"/>
  <c r="C18" i="79"/>
  <c r="C16" i="79"/>
  <c r="C15" i="79"/>
  <c r="C14" i="79"/>
  <c r="C13" i="79"/>
  <c r="C12" i="79"/>
  <c r="C11" i="79"/>
  <c r="C10" i="79"/>
  <c r="C9" i="79"/>
  <c r="C8" i="79"/>
  <c r="B27" i="79"/>
  <c r="B25" i="79"/>
  <c r="B23" i="79"/>
  <c r="B22" i="79"/>
  <c r="B21" i="79"/>
  <c r="B20" i="79"/>
  <c r="B18" i="79"/>
  <c r="B16" i="79"/>
  <c r="B15" i="79"/>
  <c r="B14" i="79"/>
  <c r="B13" i="79"/>
  <c r="B12" i="79"/>
  <c r="B11" i="79"/>
  <c r="B10" i="79"/>
  <c r="B9" i="79"/>
  <c r="B8" i="79"/>
  <c r="G26" i="78"/>
  <c r="D27" i="79" s="1"/>
  <c r="D21" i="77"/>
  <c r="D16" i="77"/>
  <c r="D15" i="77"/>
  <c r="D14" i="77"/>
  <c r="D13" i="77"/>
  <c r="D12" i="77"/>
  <c r="D11" i="77"/>
  <c r="D10" i="77"/>
  <c r="D9" i="77"/>
  <c r="D8" i="77"/>
  <c r="C23" i="77"/>
  <c r="C21" i="77"/>
  <c r="C16" i="77"/>
  <c r="C15" i="77"/>
  <c r="C14" i="77"/>
  <c r="C13" i="77"/>
  <c r="C12" i="77"/>
  <c r="C11" i="77"/>
  <c r="C10" i="77"/>
  <c r="C9" i="77"/>
  <c r="C8" i="77"/>
  <c r="B23" i="77"/>
  <c r="B21" i="77"/>
  <c r="B16" i="77"/>
  <c r="B15" i="77"/>
  <c r="B14" i="77"/>
  <c r="B13" i="77"/>
  <c r="B12" i="77"/>
  <c r="B11" i="77"/>
  <c r="B10" i="77"/>
  <c r="B9" i="77"/>
  <c r="D18" i="77" l="1"/>
  <c r="D23" i="77" l="1"/>
  <c r="E8" i="72"/>
  <c r="G17" i="71"/>
  <c r="D17" i="71"/>
  <c r="D8" i="71"/>
  <c r="D45" i="35" l="1"/>
  <c r="C45" i="35"/>
  <c r="B45" i="35"/>
  <c r="D43" i="35"/>
  <c r="C43" i="35"/>
  <c r="B43" i="35"/>
  <c r="D42" i="35"/>
  <c r="C42" i="35"/>
  <c r="B42" i="35"/>
  <c r="D41" i="35"/>
  <c r="C41" i="35"/>
  <c r="B41" i="35"/>
  <c r="D40" i="35"/>
  <c r="C40" i="35"/>
  <c r="B40" i="35"/>
  <c r="D38" i="35"/>
  <c r="C38" i="35"/>
  <c r="B38" i="35"/>
  <c r="D37" i="35"/>
  <c r="C37" i="35"/>
  <c r="B37" i="35"/>
  <c r="D36" i="35"/>
  <c r="C36" i="35"/>
  <c r="B36" i="35"/>
  <c r="D35" i="35"/>
  <c r="C35" i="35"/>
  <c r="B35" i="35"/>
  <c r="D34" i="35"/>
  <c r="C34" i="35"/>
  <c r="B34" i="35"/>
  <c r="D33" i="35"/>
  <c r="C33" i="35"/>
  <c r="B33" i="35"/>
  <c r="D32" i="35"/>
  <c r="C32" i="35"/>
  <c r="B32" i="35"/>
  <c r="D31" i="35"/>
  <c r="C31" i="35"/>
  <c r="B31" i="35"/>
  <c r="D30" i="35"/>
  <c r="C30" i="35"/>
  <c r="B30" i="35"/>
  <c r="D29" i="35"/>
  <c r="C29" i="35"/>
  <c r="B29" i="35"/>
  <c r="D28" i="35"/>
  <c r="C28" i="35"/>
  <c r="B28" i="35"/>
  <c r="D27" i="35"/>
  <c r="C27" i="35"/>
  <c r="B27" i="35"/>
  <c r="D26" i="35"/>
  <c r="C26" i="35"/>
  <c r="B26" i="35"/>
  <c r="D25" i="35"/>
  <c r="C25" i="35"/>
  <c r="B25" i="35"/>
  <c r="D24" i="35"/>
  <c r="C24" i="35"/>
  <c r="B24" i="35"/>
  <c r="D23" i="35"/>
  <c r="C23" i="35"/>
  <c r="B23" i="35"/>
  <c r="D22" i="35"/>
  <c r="C22" i="35"/>
  <c r="B22" i="35"/>
  <c r="D21" i="35"/>
  <c r="C21" i="35"/>
  <c r="B21" i="35"/>
  <c r="D20" i="35"/>
  <c r="C20" i="35"/>
  <c r="B20" i="35"/>
  <c r="D19" i="35"/>
  <c r="C19" i="35"/>
  <c r="B19" i="35"/>
  <c r="D18" i="35"/>
  <c r="C18" i="35"/>
  <c r="B18" i="35"/>
  <c r="D17" i="35"/>
  <c r="C17" i="35"/>
  <c r="B17" i="35"/>
  <c r="D16" i="35"/>
  <c r="C16" i="35"/>
  <c r="B16" i="35"/>
  <c r="D15" i="35"/>
  <c r="C15" i="35"/>
  <c r="B15" i="35"/>
  <c r="D14" i="35"/>
  <c r="C14" i="35"/>
  <c r="B14" i="35"/>
  <c r="D13" i="35"/>
  <c r="C13" i="35"/>
  <c r="B13" i="35"/>
  <c r="D12" i="35"/>
  <c r="C12" i="35"/>
  <c r="B12" i="35"/>
  <c r="D11" i="35"/>
  <c r="C11" i="35"/>
  <c r="B11" i="35"/>
  <c r="D10" i="35"/>
  <c r="C10" i="35"/>
  <c r="B10" i="35"/>
  <c r="D9" i="35"/>
  <c r="C9" i="35"/>
  <c r="B9" i="35"/>
  <c r="D8" i="35"/>
  <c r="C8" i="35"/>
  <c r="B8" i="35"/>
  <c r="G9" i="72"/>
  <c r="E13" i="72"/>
  <c r="I15" i="72"/>
  <c r="I14" i="72"/>
  <c r="I13" i="72"/>
  <c r="I12" i="72"/>
  <c r="I11" i="72"/>
  <c r="I10" i="72"/>
  <c r="I9" i="72"/>
  <c r="I8" i="72"/>
  <c r="G15" i="71"/>
  <c r="D15" i="71"/>
  <c r="G14" i="71"/>
  <c r="D14" i="71"/>
  <c r="G13" i="71"/>
  <c r="D13" i="71"/>
  <c r="G12" i="71"/>
  <c r="D12" i="71"/>
  <c r="G11" i="71"/>
  <c r="D11" i="71"/>
  <c r="G10" i="71"/>
  <c r="D10" i="71"/>
  <c r="G9" i="71"/>
  <c r="D9" i="71"/>
  <c r="G8" i="71"/>
  <c r="C14" i="72" l="1"/>
  <c r="C8" i="72"/>
  <c r="G14" i="72"/>
  <c r="C11" i="72"/>
  <c r="C15" i="72"/>
  <c r="G15" i="72"/>
  <c r="C12" i="72"/>
  <c r="G8" i="72"/>
  <c r="G13" i="72"/>
  <c r="E10" i="72"/>
  <c r="E12" i="72"/>
  <c r="G10" i="72"/>
  <c r="E15" i="72"/>
  <c r="E11" i="72"/>
  <c r="G11" i="72"/>
  <c r="E14" i="72"/>
  <c r="C9" i="72"/>
  <c r="C13" i="72"/>
  <c r="E9" i="72"/>
  <c r="C10" i="72"/>
</calcChain>
</file>

<file path=xl/sharedStrings.xml><?xml version="1.0" encoding="utf-8"?>
<sst xmlns="http://schemas.openxmlformats.org/spreadsheetml/2006/main" count="642" uniqueCount="282">
  <si>
    <t>Comunidad Autónoma</t>
  </si>
  <si>
    <t>Empresas</t>
  </si>
  <si>
    <t>Establecimientos</t>
  </si>
  <si>
    <t>Número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</si>
  <si>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</si>
  <si>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</si>
  <si>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</si>
  <si>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</si>
  <si>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</si>
  <si>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</si>
  <si>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</si>
  <si>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</si>
  <si>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</si>
  <si>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</si>
  <si>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Comunidad Valenciana</t>
  </si>
  <si>
    <t>Ceuta y Melilla</t>
  </si>
  <si>
    <t>Total</t>
  </si>
  <si>
    <t>Subsector de actividad</t>
  </si>
  <si>
    <t>TOTAL</t>
  </si>
  <si>
    <t>% s/ total</t>
  </si>
  <si>
    <t>Gastos de personal</t>
  </si>
  <si>
    <t>1º Sem.</t>
  </si>
  <si>
    <t>2º Sem.</t>
  </si>
  <si>
    <t>Media</t>
  </si>
  <si>
    <t>Fuente: I.N.E.</t>
  </si>
  <si>
    <t>Hogares</t>
  </si>
  <si>
    <t>Huevos</t>
  </si>
  <si>
    <t>Pan</t>
  </si>
  <si>
    <t>Arroz</t>
  </si>
  <si>
    <t>Azúcar</t>
  </si>
  <si>
    <t>Margarina</t>
  </si>
  <si>
    <t>Frutas frescas</t>
  </si>
  <si>
    <t>Aceitunas</t>
  </si>
  <si>
    <t>Cervezas</t>
  </si>
  <si>
    <t>Productos</t>
  </si>
  <si>
    <t>TOTAL ALIMENTOS</t>
  </si>
  <si>
    <t>Legumbres</t>
  </si>
  <si>
    <t>Alimentos sin elaboración</t>
  </si>
  <si>
    <t>Activos</t>
  </si>
  <si>
    <t>Ocupados</t>
  </si>
  <si>
    <t>Parados</t>
  </si>
  <si>
    <t>Tasa de paro (%)</t>
  </si>
  <si>
    <t>Años</t>
  </si>
  <si>
    <t>Carne de porcino</t>
  </si>
  <si>
    <t>Carne de aves</t>
  </si>
  <si>
    <t>Legumbres y hortalizas frescas</t>
  </si>
  <si>
    <t>Patatas y sus preparados</t>
  </si>
  <si>
    <t>I. Establecimientos convencionales</t>
  </si>
  <si>
    <t xml:space="preserve"> por persona</t>
  </si>
  <si>
    <t>Hipermercados</t>
  </si>
  <si>
    <t>Tiendas tradicionales</t>
  </si>
  <si>
    <t xml:space="preserve">     </t>
  </si>
  <si>
    <t>Subclases</t>
  </si>
  <si>
    <t>De 50 a 199 asalariados</t>
  </si>
  <si>
    <t>De 200 o más asalariados</t>
  </si>
  <si>
    <t>% sobre total</t>
  </si>
  <si>
    <t>Salsas</t>
  </si>
  <si>
    <t xml:space="preserve">Metodología EPA-2005 </t>
  </si>
  <si>
    <t>Alimentos elaborados</t>
  </si>
  <si>
    <t>Alimentos con elaboración, bebidas y tabaco</t>
  </si>
  <si>
    <t>Alimentos y bebidas</t>
  </si>
  <si>
    <t>10.5. Fabricación de productos lácteos</t>
  </si>
  <si>
    <t>10.8. Fabricación de otros productos alimenticios</t>
  </si>
  <si>
    <t>11.0.2. Elaboración de vinos</t>
  </si>
  <si>
    <t>División, grupos y clases</t>
  </si>
  <si>
    <t>Los datos por división, grupos y clases están referidos a CNAE-2009.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</si>
  <si>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</si>
  <si>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</si>
  <si>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</si>
  <si>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</si>
  <si>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</si>
  <si>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</si>
  <si>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>Miles de euros</t>
  </si>
  <si>
    <t>Autoconsumo</t>
  </si>
  <si>
    <t>ÍNDICE GENERAL (IPRI)</t>
  </si>
  <si>
    <t>Los datos por subsectores de actividad están referidos a CNAE-2009</t>
  </si>
  <si>
    <t>Los datos por subsectores de actividad están referidos a CNAE-2009.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</si>
  <si>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</si>
  <si>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</si>
  <si>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</si>
  <si>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</si>
  <si>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10.6. Fabricación de productos de molinería, almidones y productos amiláceos</t>
  </si>
  <si>
    <t>10.7. Fabricación de productos de panadería y pastas alimenticias</t>
  </si>
  <si>
    <t>10.9. Fabricación de productos para la alimentación animal</t>
  </si>
  <si>
    <t>11.0.1. Destilación, rectificación y mezcla de bebidas alcohólicas</t>
  </si>
  <si>
    <t>11.0.7. Producción de aguas minerales y bebidas analcohólicas</t>
  </si>
  <si>
    <t>11.0.5. Fabricación de cerveza(1)</t>
  </si>
  <si>
    <t>Pasta alimenticia</t>
  </si>
  <si>
    <t>Carnes de vacuno</t>
  </si>
  <si>
    <t>Carnes de ovino</t>
  </si>
  <si>
    <t>Preparados de carnes</t>
  </si>
  <si>
    <t xml:space="preserve">Pescado fresco </t>
  </si>
  <si>
    <t>Pescado congelado</t>
  </si>
  <si>
    <t xml:space="preserve">Aceites </t>
  </si>
  <si>
    <t>Legumbres y hortalizas secas</t>
  </si>
  <si>
    <t>Espirituosos y licores</t>
  </si>
  <si>
    <t>Vinos</t>
  </si>
  <si>
    <t>Azucar</t>
  </si>
  <si>
    <t>Kg/l</t>
  </si>
  <si>
    <t xml:space="preserve">  Hasta 49 asalariados (*)</t>
  </si>
  <si>
    <t>(*) Desde sin asalariados hasta 49 asalariados</t>
  </si>
  <si>
    <t>2008 (1)</t>
  </si>
  <si>
    <t>Fuente: I.N.E</t>
  </si>
  <si>
    <t>Media de los cuatro trimestres del año</t>
  </si>
  <si>
    <t>P: Datos provisionales</t>
  </si>
  <si>
    <t>Supermercados y Autoservicios</t>
  </si>
  <si>
    <t>Tiendas descuento</t>
  </si>
  <si>
    <t>Otros productos en peso</t>
  </si>
  <si>
    <t>Otros productos en volumen</t>
  </si>
  <si>
    <t>II. Establecimientos no convencionales: otros canales</t>
  </si>
  <si>
    <t xml:space="preserve">Economato / Cooperativa </t>
  </si>
  <si>
    <t>Mercadillos</t>
  </si>
  <si>
    <t>Venta a domicilio</t>
  </si>
  <si>
    <t>Compra directa al productor</t>
  </si>
  <si>
    <t>Resto (incluye e-commerce)</t>
  </si>
  <si>
    <t>Principado de Asturias</t>
  </si>
  <si>
    <t>Islas Baleares</t>
  </si>
  <si>
    <t>Comunidad de Madrid</t>
  </si>
  <si>
    <t>Región de Murcia</t>
  </si>
  <si>
    <t>Comunidad Foral Navarra</t>
  </si>
  <si>
    <t>La Rioja</t>
  </si>
  <si>
    <t xml:space="preserve">Incluye la actividad principal </t>
  </si>
  <si>
    <t>10: Industria de la alimentación</t>
  </si>
  <si>
    <t xml:space="preserve">11: Industria de bebidas 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</si>
  <si>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</si>
  <si>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</si>
  <si>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</si>
  <si>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</si>
  <si>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</si>
  <si>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</si>
  <si>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</si>
  <si>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</si>
  <si>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Número de locales</t>
  </si>
  <si>
    <t>Cifra de negocios</t>
  </si>
  <si>
    <t>Sueldos y salarios</t>
  </si>
  <si>
    <t>Inversión en activos materiales</t>
  </si>
  <si>
    <t>Personal ocupado</t>
  </si>
  <si>
    <t>Locales</t>
  </si>
  <si>
    <t xml:space="preserve"> Andalucía</t>
  </si>
  <si>
    <t xml:space="preserve"> Aragón</t>
  </si>
  <si>
    <t xml:space="preserve"> Asturias, Principado de</t>
  </si>
  <si>
    <t xml:space="preserve"> Balears, Illes</t>
  </si>
  <si>
    <t xml:space="preserve"> Canarias</t>
  </si>
  <si>
    <t xml:space="preserve"> Castilla y León</t>
  </si>
  <si>
    <t xml:space="preserve"> Castilla - La Mancha</t>
  </si>
  <si>
    <t xml:space="preserve"> Cataluña</t>
  </si>
  <si>
    <t xml:space="preserve"> Comunitat Valenciana</t>
  </si>
  <si>
    <t xml:space="preserve"> Extremadura</t>
  </si>
  <si>
    <t xml:space="preserve"> Galicia</t>
  </si>
  <si>
    <t xml:space="preserve"> Madrid, Comunidad de</t>
  </si>
  <si>
    <t xml:space="preserve"> Murcia, Región de</t>
  </si>
  <si>
    <t xml:space="preserve"> Navarra, Comunidad Foral de</t>
  </si>
  <si>
    <t xml:space="preserve"> País Vasco</t>
  </si>
  <si>
    <t xml:space="preserve"> Rioja, La</t>
  </si>
  <si>
    <t xml:space="preserve"> Ceuta</t>
  </si>
  <si>
    <t xml:space="preserve"> (Base 2015 = 100) sobre el mismo período del año anterior</t>
  </si>
  <si>
    <t>11.0.7. Fabricación de bebidas no alcohólicas; producción de aguas minerales y otras aguas embotelladas</t>
  </si>
  <si>
    <t>(Base 2015 = 100) sobre el mismo período del año anterior</t>
  </si>
  <si>
    <t>Pastas alimenticias y cuscús</t>
  </si>
  <si>
    <t>Carnes de ovino y caprino</t>
  </si>
  <si>
    <t>Carne de ave</t>
  </si>
  <si>
    <t>Otros preparados de carnes</t>
  </si>
  <si>
    <t>Pescado fresco  o refrigerado</t>
  </si>
  <si>
    <t>Frutas frescas o refrigeradas</t>
  </si>
  <si>
    <t xml:space="preserve"> Otros preparados de pescado y marisco conservados o procesados (*)</t>
  </si>
  <si>
    <t>Número de empresas</t>
  </si>
  <si>
    <t>Valor de la producción</t>
  </si>
  <si>
    <t>Valor añadido a coste de los factores</t>
  </si>
  <si>
    <t>Excedente bruto de explotación</t>
  </si>
  <si>
    <t>Total de compras de bienes y servicios</t>
  </si>
  <si>
    <t>Personal remunerado</t>
  </si>
  <si>
    <t>Personas</t>
  </si>
  <si>
    <t>10 Industria de la alimentación</t>
  </si>
  <si>
    <t>101 Procesado y conservación de carne y elaboración de productos cárnicos</t>
  </si>
  <si>
    <t>102 Procesado y conservación de pescados, crustáceos y moluscos</t>
  </si>
  <si>
    <t>103 Procesado y conservación de frutas y hortalizas</t>
  </si>
  <si>
    <t>104 Fabricación de aceites y grasas vegetales y animales</t>
  </si>
  <si>
    <t>105 Fabricación de productos lácteos</t>
  </si>
  <si>
    <t>106 Fabricación de productos de molinería, almidones y productos amiláceos</t>
  </si>
  <si>
    <t>107 Fabricación de productos de panadería y pastas alimenticias</t>
  </si>
  <si>
    <t>108 Fabricación de otros productos alimenticios</t>
  </si>
  <si>
    <t>109 Fabricación de productos para la alimentación animal</t>
  </si>
  <si>
    <t>11 Fabricación de bebidas</t>
  </si>
  <si>
    <t>110 Fabricación de bebidas</t>
  </si>
  <si>
    <t>Total Huevos (Kgs.)</t>
  </si>
  <si>
    <t>Total Carne</t>
  </si>
  <si>
    <t>Total Pesca</t>
  </si>
  <si>
    <t>Total Leche Líquida</t>
  </si>
  <si>
    <t>Total Otras Leches</t>
  </si>
  <si>
    <t>Derivados Lácteos</t>
  </si>
  <si>
    <t>Bollería/Pastelería/Galletas/Cereales</t>
  </si>
  <si>
    <t>Chocolates/Cacaos/Suc</t>
  </si>
  <si>
    <t>Cafés e Infusiones</t>
  </si>
  <si>
    <t>Total Pastas</t>
  </si>
  <si>
    <t>Total Aceite</t>
  </si>
  <si>
    <t>Total Aceite  oliva</t>
  </si>
  <si>
    <t>Aceite De Girasol</t>
  </si>
  <si>
    <t>Patatas Frescas</t>
  </si>
  <si>
    <t>Patatas Congeladas</t>
  </si>
  <si>
    <t>Patatas Procesadas</t>
  </si>
  <si>
    <t>Total Hortalizas Frescas</t>
  </si>
  <si>
    <t>Total Frutas Fresca</t>
  </si>
  <si>
    <t>Frutos Secos</t>
  </si>
  <si>
    <t>Total Frutas&amp;Hortalizas Transformadas</t>
  </si>
  <si>
    <t>Platos Preparados</t>
  </si>
  <si>
    <t>Vinos Tranquilos</t>
  </si>
  <si>
    <t>Espum(Inc Cava)+Gas</t>
  </si>
  <si>
    <t>Vinos Con I.G.P.</t>
  </si>
  <si>
    <t>Vino sin DOP/IGP</t>
  </si>
  <si>
    <t xml:space="preserve">Total Bebidas Espirituosas </t>
  </si>
  <si>
    <t>Agua De Bebida Envas.</t>
  </si>
  <si>
    <t>Gaseosas y Bebidas Refrescantes</t>
  </si>
  <si>
    <t>Otros Productos En Peso</t>
  </si>
  <si>
    <t>Otros Productos En Volumen</t>
  </si>
  <si>
    <t>Total Zumo Y Néctar</t>
  </si>
  <si>
    <t xml:space="preserve">LA INDUSTRIA DE LA ALIMENTACIÓN </t>
  </si>
  <si>
    <t>Asturias, Principado de</t>
  </si>
  <si>
    <t>Balears, Illes</t>
  </si>
  <si>
    <t>Castilla - La Mancha</t>
  </si>
  <si>
    <t>Comunitat Valenciana</t>
  </si>
  <si>
    <t>Madrid, Comunidad de</t>
  </si>
  <si>
    <t>Murcia, Región de</t>
  </si>
  <si>
    <t>Navarra, Comunidad Foral de</t>
  </si>
  <si>
    <t>Rioja, La</t>
  </si>
  <si>
    <t>Ceuta</t>
  </si>
  <si>
    <t>Melilla</t>
  </si>
  <si>
    <t xml:space="preserve">Harinas y otros cereales </t>
  </si>
  <si>
    <t xml:space="preserve">Marisco fresco o refrigerado </t>
  </si>
  <si>
    <t xml:space="preserve">Otras carnes </t>
  </si>
  <si>
    <t xml:space="preserve">Leche </t>
  </si>
  <si>
    <t xml:space="preserve">Mantequilla y margarina </t>
  </si>
  <si>
    <t xml:space="preserve">Agua mineral, refrescos  y zumos </t>
  </si>
  <si>
    <t xml:space="preserve">Café, cacao e infusiones </t>
  </si>
  <si>
    <t xml:space="preserve">Frutas en conserva y frutos secos </t>
  </si>
  <si>
    <t xml:space="preserve">Otros productos lácteos </t>
  </si>
  <si>
    <t xml:space="preserve">  sobre el mismo periodo del año anterior</t>
  </si>
  <si>
    <t xml:space="preserve">Harinas y cereales </t>
  </si>
  <si>
    <t xml:space="preserve">Otras carnes y casqueria </t>
  </si>
  <si>
    <t xml:space="preserve">Crustáceos, moluscos </t>
  </si>
  <si>
    <t xml:space="preserve">Pescado en conserva y preparados </t>
  </si>
  <si>
    <t xml:space="preserve">Legumbres y hortalizas congeladas y en conserva </t>
  </si>
  <si>
    <t xml:space="preserve">Cerveza </t>
  </si>
  <si>
    <t>6.4.1. Estructura de los subsectores de actividad de la  Industria de la Alimentación</t>
  </si>
  <si>
    <t>6.3.1. Evolución del número de empresas y establecimientos de la Industria de la Alimentación</t>
  </si>
  <si>
    <t>6.7.1. Evolución del Índice de Producción de la Industria de la Alimentación y Fabricación de Bebidas (Base 2015 = 100)</t>
  </si>
  <si>
    <t>6.8.1. Tasas de variación (%) del Índice de Producción  Industria de la Alimentación y Fabricación de Bebidas</t>
  </si>
  <si>
    <t>6.9.1. Evolución del Índice de Precios de la Industria de la Alimentación y Fabricación de Bebidas (Base 2015 = 100)</t>
  </si>
  <si>
    <t>6.10.1. Tasas de variación (%) del Índice de Precios de la Industria de la Alimentación y Fabricación de Bebidas</t>
  </si>
  <si>
    <t>6.12.1. Tasa de variación  del Índice de Precios de Consumo de la Industria de la Alimentación y General</t>
  </si>
  <si>
    <t>6.13. Serie histórica de población activa, ocupada y parada</t>
  </si>
  <si>
    <t>(*) Enlace de consulta</t>
  </si>
  <si>
    <t>6.14. Valor de los alimentos comprados</t>
  </si>
  <si>
    <t xml:space="preserve"> Cantabria</t>
  </si>
  <si>
    <t>Inversión neta en activos materiales (%)*</t>
  </si>
  <si>
    <r>
      <t>(1)</t>
    </r>
    <r>
      <rPr>
        <sz val="9"/>
        <rFont val="Ubuntu"/>
        <family val="2"/>
      </rPr>
      <t xml:space="preserve"> No incluye la malta.</t>
    </r>
  </si>
  <si>
    <r>
      <t xml:space="preserve">(1) </t>
    </r>
    <r>
      <rPr>
        <sz val="10"/>
        <rFont val="Ubuntu"/>
        <family val="2"/>
      </rPr>
      <t>No incluye la malta.</t>
    </r>
  </si>
  <si>
    <t>6.11.1. Índice de Precios de Consumo de la  Industria de la Alimentación y General (Base 2021 = 100)</t>
  </si>
  <si>
    <r>
      <t>(1)</t>
    </r>
    <r>
      <rPr>
        <sz val="9"/>
        <rFont val="Ubuntu"/>
        <family val="2"/>
      </rPr>
      <t xml:space="preserve"> Hasta el año 2008 se utiliza la CNAE-93, para años posteriores se utiliza la CNAE-2009</t>
    </r>
  </si>
  <si>
    <r>
      <t>en la Industria  de la Alimentación (miles de personas)</t>
    </r>
    <r>
      <rPr>
        <vertAlign val="superscript"/>
        <sz val="12"/>
        <rFont val="Klinic Slab Book"/>
        <family val="3"/>
      </rPr>
      <t xml:space="preserve"> (1)</t>
    </r>
  </si>
  <si>
    <r>
      <t xml:space="preserve">6.15. Evolución de la cantidad comprada total  (millones de kg/litros) y por persona </t>
    </r>
    <r>
      <rPr>
        <vertAlign val="superscript"/>
        <sz val="12"/>
        <rFont val="Klinic Slab Book"/>
        <family val="3"/>
      </rPr>
      <t>(1)</t>
    </r>
  </si>
  <si>
    <t>INE.: Población referida al año 2020: 18.754.800 hogares</t>
  </si>
  <si>
    <r>
      <t xml:space="preserve">6.16. Evolución de la cuota de mercado en hogares (porcentaje del valor de venta) </t>
    </r>
    <r>
      <rPr>
        <vertAlign val="superscript"/>
        <sz val="12"/>
        <rFont val="Klinic Slab Book"/>
        <family val="3"/>
      </rPr>
      <t>(1)</t>
    </r>
  </si>
  <si>
    <t>Evolución en hogares 2022/2021 (%)</t>
  </si>
  <si>
    <t>Fuente: Directorio Central de Empresas 2022 del I.N.E.</t>
  </si>
  <si>
    <t>6.1.1. Análisis autonómico de empresas y establecimientos de la Industria de la Alimentación, 2022</t>
  </si>
  <si>
    <t>6.2.1. Empresas y establecimientos de la Industria de la Alimentación según subsector de actividad, 2022</t>
  </si>
  <si>
    <t>(*)Estadística estructural de empresas: sector industrial, 2021 I.N.E (último dato publicado)</t>
  </si>
  <si>
    <t>según subsector de actividad, 2022</t>
  </si>
  <si>
    <t>Var 22/21</t>
  </si>
  <si>
    <t>según asalariados del establecimiento, 2022</t>
  </si>
  <si>
    <t>Fuente: Directorio Central de Empresas 2022</t>
  </si>
  <si>
    <t>2022/2021</t>
  </si>
  <si>
    <t>2022 (P)</t>
  </si>
  <si>
    <t>6.5.1. Indicadores de la Industria de la Alimentación y Fabricación de bebidas según subsectores de actividad, 2020</t>
  </si>
  <si>
    <t xml:space="preserve"> Indicadores de la Industria de la Alimentación y Fabricacion de bebidas según subsectores de actividad, 2021</t>
  </si>
  <si>
    <t>Para el ejercicio de referencia 2021, se produce una ruptura de la serie en la variable 'Número de empresas' . Pueden consultarse más detalles en la metodología.</t>
  </si>
  <si>
    <t>Fuente: Estadística estructural de empresa: sector industrial.  Año 2021, I.N.E</t>
  </si>
  <si>
    <t>Fuente: Estadística estructural de empresa: sector industrial.  Año 2020, I.N.E</t>
  </si>
  <si>
    <t>https://www.ine.es/metodologia/t37/metodologia_eee2021.pdf</t>
  </si>
  <si>
    <t>6.6 Análisis autonómico de los indicadores de la Industria de la Alimentación, 2020</t>
  </si>
  <si>
    <t>Análisis autonómico de los indicadores de la Industria de la Alimentación, 2021</t>
  </si>
  <si>
    <t xml:space="preserve">Para obtener los resultados por comunidades autónomas se considera como unidad estadística la Unidad Local cuya actividad principal es industrial.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</si>
</sst>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(* #,##0_);_(* \(#,##0\);_(* &quot;-&quot;_);_(@_)"/>
    <numFmt numFmtId="165" formatCode="#,##0\ "/>
    <numFmt numFmtId="166" formatCode="0.00\ "/>
    <numFmt numFmtId="167" formatCode="0.0"/>
    <numFmt numFmtId="168" formatCode="#,##0.0_);\(#,##0.0\)"/>
    <numFmt numFmtId="169" formatCode="#,##0.000\ "/>
    <numFmt numFmtId="170" formatCode="#,##0.000"/>
    <numFmt numFmtId="171" formatCode="0.000"/>
    <numFmt numFmtId="172" formatCode="#,##0;\(0.0\)"/>
    <numFmt numFmtId="173" formatCode="_-* #,##0.00\ [$€]_-;\-* #,##0.00\ [$€]_-;_-* &quot;-&quot;??\ [$€]_-;_-@_-"/>
    <numFmt numFmtId="174" formatCode="#,##0__;\–#,##0__;0__;@__"/>
    <numFmt numFmtId="175" formatCode="#,##0.0__;\–#,##0.0__;0.0__;@__"/>
    <numFmt numFmtId="176" formatCode="#,##0.00__;\–#,##0.00__;0.00__;@__"/>
    <numFmt numFmtId="177" formatCode="#,##0\ \ "/>
    <numFmt numFmtId="178" formatCode="0.00\ \ "/>
    <numFmt numFmtId="179" formatCode="#,##0.00\ \ "/>
  </numFmts>
  <fonts count="4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2"/>
    </font>
    <font>
      <sz val="9"/>
      <name val="Univers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sz val="10"/>
      <name val="Univers"/>
      <family val="2"/>
    </font>
    <font>
      <sz val="10"/>
      <color rgb="FF333333"/>
      <name val="Arial"/>
      <family val="2"/>
    </font>
    <font>
      <vertAlign val="superscript"/>
      <sz val="1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color indexed="8"/>
      <name val="Arial"/>
      <family val="2"/>
    </font>
    <font>
      <u/>
      <sz val="10"/>
      <color theme="10"/>
      <name val="Arial"/>
      <family val="2"/>
    </font>
    <font>
      <b/>
      <sz val="11"/>
      <name val="Ubuntu Light"/>
      <family val="2"/>
    </font>
    <font>
      <sz val="10"/>
      <name val="Ubuntu Light"/>
      <family val="2"/>
    </font>
    <font>
      <b/>
      <sz val="10"/>
      <name val="Ubuntu Light"/>
      <family val="2"/>
    </font>
    <font>
      <b/>
      <sz val="14"/>
      <name val="Ubuntu Light"/>
      <family val="2"/>
    </font>
    <font>
      <sz val="9"/>
      <name val="Ubuntu Light"/>
      <family val="2"/>
    </font>
    <font>
      <sz val="11"/>
      <name val="Ubuntu Light"/>
      <family val="2"/>
    </font>
    <font>
      <sz val="10"/>
      <name val="Klinic Slab Book"/>
      <family val="3"/>
    </font>
    <font>
      <sz val="14"/>
      <name val="Klinic Slab Book"/>
      <family val="3"/>
    </font>
    <font>
      <sz val="11"/>
      <name val="Klinic Slab Book"/>
      <family val="3"/>
    </font>
    <font>
      <sz val="12"/>
      <name val="Klinic Slab Book"/>
      <family val="3"/>
    </font>
    <font>
      <sz val="10"/>
      <name val="Ubuntu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  <font>
      <b/>
      <sz val="9"/>
      <color theme="1"/>
      <name val="Ubuntu"/>
      <family val="2"/>
    </font>
    <font>
      <sz val="9"/>
      <color rgb="FFFF0000"/>
      <name val="Ubuntu"/>
      <family val="2"/>
    </font>
    <font>
      <u/>
      <sz val="9"/>
      <color theme="10"/>
      <name val="Ubuntu"/>
      <family val="2"/>
    </font>
    <font>
      <b/>
      <sz val="10"/>
      <name val="Ubuntu "/>
    </font>
    <font>
      <b/>
      <sz val="9"/>
      <color indexed="8"/>
      <name val="Ubuntu"/>
      <family val="2"/>
    </font>
    <font>
      <sz val="9"/>
      <color indexed="8"/>
      <name val="Ubuntu"/>
      <family val="2"/>
    </font>
    <font>
      <sz val="9"/>
      <name val="Klinic Slab Book"/>
      <family val="3"/>
    </font>
    <font>
      <b/>
      <sz val="9"/>
      <color rgb="FFFF0000"/>
      <name val="Ubuntu"/>
      <family val="2"/>
    </font>
    <font>
      <sz val="16"/>
      <name val="Klinic Slab Book"/>
      <family val="3"/>
    </font>
    <font>
      <vertAlign val="superscript"/>
      <sz val="9"/>
      <name val="Ubuntu"/>
      <family val="2"/>
    </font>
    <font>
      <vertAlign val="superscript"/>
      <sz val="10"/>
      <name val="Ubuntu"/>
      <family val="2"/>
    </font>
    <font>
      <vertAlign val="superscript"/>
      <sz val="12"/>
      <name val="Klinic Slab Book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CC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theme="9" tint="-0.499984740745262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EB9099"/>
      </bottom>
      <diagonal/>
    </border>
    <border>
      <left style="thin">
        <color theme="0"/>
      </left>
      <right style="thin">
        <color theme="0"/>
      </right>
      <top style="thin">
        <color rgb="FFFFCCC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CCCC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rgb="FFFFCCCC"/>
      </bottom>
      <diagonal/>
    </border>
    <border>
      <left/>
      <right/>
      <top/>
      <bottom style="thin">
        <color theme="0"/>
      </bottom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rgb="FFFFCCCC"/>
      </right>
      <top style="medium">
        <color rgb="FFEB9099"/>
      </top>
      <bottom/>
      <diagonal/>
    </border>
    <border>
      <left style="thin">
        <color rgb="FFFFCCCC"/>
      </left>
      <right style="thin">
        <color rgb="FFFFCCCC"/>
      </right>
      <top style="medium">
        <color rgb="FFEB9099"/>
      </top>
      <bottom/>
      <diagonal/>
    </border>
    <border>
      <left style="thin">
        <color rgb="FFFFCCCC"/>
      </left>
      <right/>
      <top/>
      <bottom style="medium">
        <color rgb="FFEB9099"/>
      </bottom>
      <diagonal/>
    </border>
    <border>
      <left/>
      <right style="thin">
        <color indexed="60"/>
      </right>
      <top style="medium">
        <color theme="0"/>
      </top>
      <bottom/>
      <diagonal/>
    </border>
    <border>
      <left/>
      <right style="thin">
        <color theme="0"/>
      </right>
      <top style="medium">
        <color rgb="FFEB9099"/>
      </top>
      <bottom/>
      <diagonal/>
    </border>
    <border>
      <left style="thin">
        <color indexed="6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EB9099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EB9099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medium">
        <color rgb="FFFF9999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medium">
        <color rgb="FFFF9999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9999"/>
      </top>
      <bottom style="medium">
        <color theme="0"/>
      </bottom>
      <diagonal/>
    </border>
    <border>
      <left style="thin">
        <color theme="0"/>
      </left>
      <right/>
      <top style="medium">
        <color rgb="FFFF9999"/>
      </top>
      <bottom style="medium">
        <color theme="0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 style="medium">
        <color rgb="FFFF9999"/>
      </bottom>
      <diagonal/>
    </border>
    <border>
      <left style="thin">
        <color theme="0"/>
      </left>
      <right style="thin">
        <color theme="0"/>
      </right>
      <top/>
      <bottom style="medium">
        <color rgb="FFFF9999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medium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9999"/>
      </bottom>
      <diagonal/>
    </border>
    <border>
      <left style="thin">
        <color theme="0"/>
      </left>
      <right/>
      <top style="medium">
        <color theme="0"/>
      </top>
      <bottom style="medium">
        <color rgb="FFFF9999"/>
      </bottom>
      <diagonal/>
    </border>
  </borders>
  <cellStyleXfs count="10">
    <xf numFmtId="0" fontId="0" fillId="0" borderId="0"/>
    <xf numFmtId="173" fontId="1" fillId="0" borderId="0" applyFont="0" applyFill="0" applyBorder="0" applyAlignment="0" applyProtection="0"/>
    <xf numFmtId="0" fontId="15" fillId="0" borderId="0"/>
    <xf numFmtId="0" fontId="1" fillId="0" borderId="0"/>
    <xf numFmtId="172" fontId="3" fillId="0" borderId="1">
      <alignment horizontal="right"/>
    </xf>
    <xf numFmtId="0" fontId="3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</cellStyleXfs>
  <cellXfs count="453">
    <xf numFmtId="0" fontId="0" fillId="0" borderId="0" xfId="0"/>
    <xf numFmtId="3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65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2" fillId="0" borderId="0" xfId="0" applyFont="1"/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9" fontId="8" fillId="0" borderId="0" xfId="0" applyNumberFormat="1" applyFont="1"/>
    <xf numFmtId="0" fontId="4" fillId="0" borderId="0" xfId="0" applyFont="1" applyAlignment="1">
      <alignment horizontal="center"/>
    </xf>
    <xf numFmtId="168" fontId="3" fillId="0" borderId="0" xfId="0" applyNumberFormat="1" applyFont="1"/>
    <xf numFmtId="167" fontId="3" fillId="0" borderId="0" xfId="0" applyNumberFormat="1" applyFont="1"/>
    <xf numFmtId="0" fontId="0" fillId="0" borderId="0" xfId="0" applyAlignment="1">
      <alignment horizontal="center"/>
    </xf>
    <xf numFmtId="49" fontId="0" fillId="0" borderId="0" xfId="0" applyNumberFormat="1"/>
    <xf numFmtId="1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center"/>
    </xf>
    <xf numFmtId="2" fontId="5" fillId="0" borderId="0" xfId="0" applyNumberFormat="1" applyFont="1"/>
    <xf numFmtId="0" fontId="3" fillId="0" borderId="0" xfId="0" applyFont="1" applyAlignment="1">
      <alignment horizontal="center" wrapText="1" shrinkToFit="1"/>
    </xf>
    <xf numFmtId="0" fontId="4" fillId="0" borderId="0" xfId="0" applyFont="1"/>
    <xf numFmtId="0" fontId="6" fillId="0" borderId="0" xfId="0" applyFont="1"/>
    <xf numFmtId="0" fontId="8" fillId="0" borderId="0" xfId="0" applyFont="1"/>
    <xf numFmtId="2" fontId="8" fillId="0" borderId="0" xfId="0" applyNumberFormat="1" applyFont="1"/>
    <xf numFmtId="3" fontId="2" fillId="0" borderId="0" xfId="0" applyNumberFormat="1" applyFont="1" applyAlignment="1">
      <alignment horizontal="center"/>
    </xf>
    <xf numFmtId="0" fontId="13" fillId="0" borderId="0" xfId="0" applyFont="1"/>
    <xf numFmtId="169" fontId="8" fillId="0" borderId="0" xfId="0" applyNumberFormat="1" applyFont="1" applyAlignment="1">
      <alignment vertical="center"/>
    </xf>
    <xf numFmtId="49" fontId="10" fillId="0" borderId="0" xfId="0" applyNumberFormat="1" applyFont="1"/>
    <xf numFmtId="49" fontId="14" fillId="0" borderId="0" xfId="0" applyNumberFormat="1" applyFont="1"/>
    <xf numFmtId="0" fontId="3" fillId="0" borderId="0" xfId="0" applyFont="1" applyAlignment="1">
      <alignment vertical="center"/>
    </xf>
    <xf numFmtId="0" fontId="5" fillId="0" borderId="0" xfId="5" applyFont="1"/>
    <xf numFmtId="0" fontId="1" fillId="0" borderId="0" xfId="5" applyFont="1"/>
    <xf numFmtId="0" fontId="1" fillId="0" borderId="0" xfId="5" applyFont="1" applyAlignment="1">
      <alignment vertical="center"/>
    </xf>
    <xf numFmtId="0" fontId="1" fillId="0" borderId="0" xfId="0" applyFont="1"/>
    <xf numFmtId="166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4" fontId="1" fillId="2" borderId="0" xfId="0" applyNumberFormat="1" applyFont="1" applyFill="1" applyAlignment="1">
      <alignment horizontal="right"/>
    </xf>
    <xf numFmtId="2" fontId="1" fillId="0" borderId="0" xfId="0" applyNumberFormat="1" applyFont="1"/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9" fontId="1" fillId="0" borderId="2" xfId="0" applyNumberFormat="1" applyFont="1" applyBorder="1" applyAlignment="1">
      <alignment vertical="center"/>
    </xf>
    <xf numFmtId="169" fontId="1" fillId="0" borderId="1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169" fontId="1" fillId="0" borderId="0" xfId="0" applyNumberFormat="1" applyFont="1" applyAlignment="1">
      <alignment vertical="center"/>
    </xf>
    <xf numFmtId="0" fontId="1" fillId="2" borderId="0" xfId="0" applyFont="1" applyFill="1"/>
    <xf numFmtId="169" fontId="1" fillId="3" borderId="0" xfId="0" applyNumberFormat="1" applyFont="1" applyFill="1" applyAlignment="1">
      <alignment vertical="center"/>
    </xf>
    <xf numFmtId="2" fontId="1" fillId="2" borderId="0" xfId="0" applyNumberFormat="1" applyFont="1" applyFill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right"/>
    </xf>
    <xf numFmtId="17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7" fontId="1" fillId="0" borderId="0" xfId="0" applyNumberFormat="1" applyFont="1"/>
    <xf numFmtId="174" fontId="1" fillId="0" borderId="0" xfId="0" applyNumberFormat="1" applyFont="1"/>
    <xf numFmtId="4" fontId="1" fillId="0" borderId="0" xfId="0" applyNumberFormat="1" applyFont="1"/>
    <xf numFmtId="0" fontId="19" fillId="0" borderId="0" xfId="6" applyFont="1" applyFill="1" applyBorder="1" applyAlignment="1" applyProtection="1">
      <alignment horizontal="left"/>
    </xf>
    <xf numFmtId="0" fontId="0" fillId="4" borderId="0" xfId="0" applyFill="1"/>
    <xf numFmtId="2" fontId="1" fillId="0" borderId="0" xfId="0" applyNumberFormat="1" applyFont="1" applyAlignment="1">
      <alignment horizontal="right" indent="1"/>
    </xf>
    <xf numFmtId="0" fontId="3" fillId="5" borderId="0" xfId="0" applyFont="1" applyFill="1"/>
    <xf numFmtId="0" fontId="1" fillId="0" borderId="0" xfId="7"/>
    <xf numFmtId="0" fontId="5" fillId="0" borderId="0" xfId="8" applyFont="1"/>
    <xf numFmtId="0" fontId="1" fillId="0" borderId="0" xfId="8"/>
    <xf numFmtId="0" fontId="1" fillId="0" borderId="0" xfId="8" applyAlignment="1">
      <alignment vertical="center"/>
    </xf>
    <xf numFmtId="2" fontId="1" fillId="0" borderId="0" xfId="8" applyNumberFormat="1"/>
    <xf numFmtId="0" fontId="17" fillId="0" borderId="0" xfId="8" applyFont="1" applyAlignment="1">
      <alignment horizontal="left"/>
    </xf>
    <xf numFmtId="0" fontId="1" fillId="0" borderId="0" xfId="8" applyAlignment="1">
      <alignment horizontal="left"/>
    </xf>
    <xf numFmtId="0" fontId="16" fillId="0" borderId="0" xfId="8" applyFont="1"/>
    <xf numFmtId="3" fontId="20" fillId="6" borderId="13" xfId="0" applyNumberFormat="1" applyFont="1" applyFill="1" applyBorder="1" applyAlignment="1">
      <alignment horizontal="right"/>
    </xf>
    <xf numFmtId="2" fontId="3" fillId="0" borderId="19" xfId="0" applyNumberFormat="1" applyFont="1" applyBorder="1"/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3" fillId="0" borderId="24" xfId="0" applyNumberFormat="1" applyFont="1" applyBorder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49" fontId="24" fillId="0" borderId="0" xfId="0" applyNumberFormat="1" applyFont="1" applyAlignment="1">
      <alignment horizontal="left"/>
    </xf>
    <xf numFmtId="3" fontId="23" fillId="0" borderId="0" xfId="0" applyNumberFormat="1" applyFont="1" applyAlignment="1">
      <alignment horizontal="left"/>
    </xf>
    <xf numFmtId="165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0" fontId="23" fillId="0" borderId="0" xfId="0" applyFont="1"/>
    <xf numFmtId="0" fontId="23" fillId="4" borderId="0" xfId="0" applyFont="1" applyFill="1"/>
    <xf numFmtId="0" fontId="22" fillId="4" borderId="0" xfId="0" applyFont="1" applyFill="1" applyAlignment="1">
      <alignment horizontal="center"/>
    </xf>
    <xf numFmtId="1" fontId="26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" fontId="23" fillId="0" borderId="0" xfId="0" applyNumberFormat="1" applyFont="1"/>
    <xf numFmtId="0" fontId="22" fillId="0" borderId="0" xfId="0" applyFont="1"/>
    <xf numFmtId="4" fontId="23" fillId="0" borderId="0" xfId="0" applyNumberFormat="1" applyFont="1"/>
    <xf numFmtId="0" fontId="23" fillId="0" borderId="0" xfId="8" applyFont="1"/>
    <xf numFmtId="0" fontId="23" fillId="0" borderId="0" xfId="7" applyFont="1"/>
    <xf numFmtId="0" fontId="23" fillId="0" borderId="0" xfId="8" applyFont="1" applyAlignment="1">
      <alignment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177" fontId="32" fillId="0" borderId="23" xfId="3" applyNumberFormat="1" applyFont="1" applyBorder="1" applyAlignment="1">
      <alignment horizontal="right" vertical="center"/>
    </xf>
    <xf numFmtId="176" fontId="32" fillId="2" borderId="23" xfId="0" applyNumberFormat="1" applyFont="1" applyFill="1" applyBorder="1" applyAlignment="1">
      <alignment horizontal="right"/>
    </xf>
    <xf numFmtId="0" fontId="32" fillId="0" borderId="0" xfId="0" applyFont="1"/>
    <xf numFmtId="0" fontId="32" fillId="0" borderId="0" xfId="0" applyFont="1" applyAlignment="1">
      <alignment horizontal="left"/>
    </xf>
    <xf numFmtId="0" fontId="34" fillId="0" borderId="25" xfId="0" applyFont="1" applyBorder="1"/>
    <xf numFmtId="177" fontId="34" fillId="0" borderId="23" xfId="3" applyNumberFormat="1" applyFont="1" applyBorder="1" applyAlignment="1">
      <alignment horizontal="right"/>
    </xf>
    <xf numFmtId="177" fontId="34" fillId="0" borderId="26" xfId="3" applyNumberFormat="1" applyFont="1" applyBorder="1" applyAlignment="1">
      <alignment horizontal="right"/>
    </xf>
    <xf numFmtId="0" fontId="34" fillId="0" borderId="18" xfId="0" applyFont="1" applyBorder="1"/>
    <xf numFmtId="177" fontId="34" fillId="0" borderId="23" xfId="3" applyNumberFormat="1" applyFont="1" applyBorder="1" applyAlignment="1">
      <alignment horizontal="right" vertical="center"/>
    </xf>
    <xf numFmtId="176" fontId="34" fillId="2" borderId="23" xfId="0" applyNumberFormat="1" applyFont="1" applyFill="1" applyBorder="1" applyAlignment="1">
      <alignment horizontal="right"/>
    </xf>
    <xf numFmtId="0" fontId="34" fillId="0" borderId="18" xfId="0" quotePrefix="1" applyFont="1" applyBorder="1" applyAlignment="1">
      <alignment horizontal="left"/>
    </xf>
    <xf numFmtId="0" fontId="34" fillId="0" borderId="0" xfId="0" applyFont="1"/>
    <xf numFmtId="0" fontId="34" fillId="0" borderId="0" xfId="0" quotePrefix="1" applyFont="1" applyAlignment="1">
      <alignment horizontal="left"/>
    </xf>
    <xf numFmtId="0" fontId="34" fillId="0" borderId="0" xfId="0" applyFont="1" applyAlignment="1">
      <alignment horizontal="left"/>
    </xf>
    <xf numFmtId="174" fontId="34" fillId="2" borderId="23" xfId="0" applyNumberFormat="1" applyFont="1" applyFill="1" applyBorder="1" applyAlignment="1">
      <alignment horizontal="right"/>
    </xf>
    <xf numFmtId="174" fontId="34" fillId="2" borderId="27" xfId="0" applyNumberFormat="1" applyFont="1" applyFill="1" applyBorder="1" applyAlignment="1">
      <alignment horizontal="right"/>
    </xf>
    <xf numFmtId="49" fontId="35" fillId="7" borderId="29" xfId="0" applyNumberFormat="1" applyFont="1" applyFill="1" applyBorder="1" applyAlignment="1">
      <alignment horizontal="left"/>
    </xf>
    <xf numFmtId="174" fontId="35" fillId="7" borderId="31" xfId="0" applyNumberFormat="1" applyFont="1" applyFill="1" applyBorder="1" applyAlignment="1">
      <alignment horizontal="right"/>
    </xf>
    <xf numFmtId="176" fontId="35" fillId="7" borderId="31" xfId="0" applyNumberFormat="1" applyFont="1" applyFill="1" applyBorder="1" applyAlignment="1">
      <alignment horizontal="right"/>
    </xf>
    <xf numFmtId="176" fontId="35" fillId="7" borderId="33" xfId="0" applyNumberFormat="1" applyFont="1" applyFill="1" applyBorder="1" applyAlignment="1">
      <alignment horizontal="right"/>
    </xf>
    <xf numFmtId="0" fontId="34" fillId="0" borderId="28" xfId="0" applyFont="1" applyBorder="1" applyAlignment="1">
      <alignment horizontal="left"/>
    </xf>
    <xf numFmtId="174" fontId="34" fillId="2" borderId="30" xfId="0" applyNumberFormat="1" applyFont="1" applyFill="1" applyBorder="1" applyAlignment="1">
      <alignment horizontal="right"/>
    </xf>
    <xf numFmtId="0" fontId="34" fillId="0" borderId="32" xfId="0" quotePrefix="1" applyFont="1" applyBorder="1" applyAlignment="1">
      <alignment horizontal="center"/>
    </xf>
    <xf numFmtId="165" fontId="34" fillId="0" borderId="32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 vertical="top"/>
    </xf>
    <xf numFmtId="165" fontId="34" fillId="0" borderId="0" xfId="0" applyNumberFormat="1" applyFont="1" applyAlignment="1">
      <alignment horizontal="center"/>
    </xf>
    <xf numFmtId="3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8" fillId="0" borderId="0" xfId="6" applyFont="1" applyFill="1"/>
    <xf numFmtId="166" fontId="34" fillId="0" borderId="0" xfId="0" applyNumberFormat="1" applyFont="1" applyAlignment="1">
      <alignment horizontal="center"/>
    </xf>
    <xf numFmtId="0" fontId="34" fillId="0" borderId="0" xfId="0" quotePrefix="1" applyFont="1" applyAlignment="1">
      <alignment horizontal="center"/>
    </xf>
    <xf numFmtId="0" fontId="35" fillId="0" borderId="0" xfId="0" quotePrefix="1" applyFont="1" applyAlignment="1">
      <alignment horizontal="center"/>
    </xf>
    <xf numFmtId="49" fontId="35" fillId="7" borderId="46" xfId="0" applyNumberFormat="1" applyFont="1" applyFill="1" applyBorder="1" applyAlignment="1">
      <alignment horizontal="left"/>
    </xf>
    <xf numFmtId="174" fontId="35" fillId="7" borderId="47" xfId="0" applyNumberFormat="1" applyFont="1" applyFill="1" applyBorder="1" applyAlignment="1">
      <alignment horizontal="right"/>
    </xf>
    <xf numFmtId="176" fontId="35" fillId="7" borderId="47" xfId="0" applyNumberFormat="1" applyFont="1" applyFill="1" applyBorder="1" applyAlignment="1">
      <alignment horizontal="right"/>
    </xf>
    <xf numFmtId="176" fontId="35" fillId="7" borderId="48" xfId="0" applyNumberFormat="1" applyFont="1" applyFill="1" applyBorder="1" applyAlignment="1">
      <alignment horizontal="right"/>
    </xf>
    <xf numFmtId="0" fontId="34" fillId="0" borderId="49" xfId="0" applyFont="1" applyBorder="1"/>
    <xf numFmtId="177" fontId="34" fillId="0" borderId="50" xfId="3" applyNumberFormat="1" applyFont="1" applyBorder="1" applyAlignment="1">
      <alignment horizontal="right"/>
    </xf>
    <xf numFmtId="2" fontId="34" fillId="0" borderId="50" xfId="0" applyNumberFormat="1" applyFont="1" applyBorder="1"/>
    <xf numFmtId="176" fontId="34" fillId="2" borderId="50" xfId="0" applyNumberFormat="1" applyFont="1" applyFill="1" applyBorder="1" applyAlignment="1">
      <alignment horizontal="right"/>
    </xf>
    <xf numFmtId="2" fontId="34" fillId="0" borderId="23" xfId="0" applyNumberFormat="1" applyFont="1" applyBorder="1"/>
    <xf numFmtId="0" fontId="34" fillId="0" borderId="53" xfId="0" applyFont="1" applyBorder="1"/>
    <xf numFmtId="177" fontId="37" fillId="0" borderId="54" xfId="3" applyNumberFormat="1" applyFont="1" applyBorder="1" applyAlignment="1">
      <alignment horizontal="right" vertical="center"/>
    </xf>
    <xf numFmtId="176" fontId="34" fillId="2" borderId="54" xfId="0" applyNumberFormat="1" applyFont="1" applyFill="1" applyBorder="1" applyAlignment="1">
      <alignment horizontal="right"/>
    </xf>
    <xf numFmtId="177" fontId="34" fillId="0" borderId="54" xfId="3" applyNumberFormat="1" applyFont="1" applyBorder="1" applyAlignment="1">
      <alignment horizontal="right" vertical="center"/>
    </xf>
    <xf numFmtId="178" fontId="37" fillId="0" borderId="55" xfId="3" applyNumberFormat="1" applyFont="1" applyBorder="1" applyAlignment="1">
      <alignment vertical="center"/>
    </xf>
    <xf numFmtId="174" fontId="32" fillId="2" borderId="5" xfId="0" applyNumberFormat="1" applyFont="1" applyFill="1" applyBorder="1" applyAlignment="1">
      <alignment horizontal="right"/>
    </xf>
    <xf numFmtId="3" fontId="32" fillId="0" borderId="0" xfId="0" applyNumberFormat="1" applyFont="1" applyAlignment="1">
      <alignment horizontal="center"/>
    </xf>
    <xf numFmtId="167" fontId="32" fillId="0" borderId="0" xfId="0" applyNumberFormat="1" applyFont="1" applyAlignment="1">
      <alignment horizontal="center"/>
    </xf>
    <xf numFmtId="0" fontId="28" fillId="0" borderId="0" xfId="0" applyFont="1"/>
    <xf numFmtId="0" fontId="32" fillId="0" borderId="49" xfId="0" applyFont="1" applyBorder="1"/>
    <xf numFmtId="177" fontId="32" fillId="0" borderId="50" xfId="3" applyNumberFormat="1" applyFont="1" applyBorder="1" applyAlignment="1">
      <alignment horizontal="right"/>
    </xf>
    <xf numFmtId="176" fontId="32" fillId="2" borderId="50" xfId="0" applyNumberFormat="1" applyFont="1" applyFill="1" applyBorder="1" applyAlignment="1">
      <alignment horizontal="right"/>
    </xf>
    <xf numFmtId="176" fontId="32" fillId="2" borderId="51" xfId="0" applyNumberFormat="1" applyFont="1" applyFill="1" applyBorder="1" applyAlignment="1">
      <alignment horizontal="right"/>
    </xf>
    <xf numFmtId="0" fontId="32" fillId="0" borderId="18" xfId="0" applyFont="1" applyBorder="1"/>
    <xf numFmtId="176" fontId="32" fillId="2" borderId="52" xfId="0" applyNumberFormat="1" applyFont="1" applyFill="1" applyBorder="1" applyAlignment="1">
      <alignment horizontal="right"/>
    </xf>
    <xf numFmtId="0" fontId="32" fillId="0" borderId="53" xfId="0" applyFont="1" applyBorder="1"/>
    <xf numFmtId="174" fontId="32" fillId="2" borderId="54" xfId="0" applyNumberFormat="1" applyFont="1" applyFill="1" applyBorder="1" applyAlignment="1">
      <alignment horizontal="right"/>
    </xf>
    <xf numFmtId="176" fontId="32" fillId="2" borderId="54" xfId="0" applyNumberFormat="1" applyFont="1" applyFill="1" applyBorder="1" applyAlignment="1">
      <alignment horizontal="right"/>
    </xf>
    <xf numFmtId="176" fontId="32" fillId="2" borderId="55" xfId="0" applyNumberFormat="1" applyFont="1" applyFill="1" applyBorder="1" applyAlignment="1">
      <alignment horizontal="right"/>
    </xf>
    <xf numFmtId="2" fontId="23" fillId="0" borderId="0" xfId="0" applyNumberFormat="1" applyFont="1" applyAlignment="1">
      <alignment vertical="center"/>
    </xf>
    <xf numFmtId="0" fontId="33" fillId="7" borderId="40" xfId="0" applyFont="1" applyFill="1" applyBorder="1" applyAlignment="1">
      <alignment horizontal="center" vertical="center"/>
    </xf>
    <xf numFmtId="167" fontId="33" fillId="7" borderId="40" xfId="0" applyNumberFormat="1" applyFont="1" applyFill="1" applyBorder="1" applyAlignment="1">
      <alignment horizontal="center" vertical="center"/>
    </xf>
    <xf numFmtId="167" fontId="33" fillId="0" borderId="0" xfId="0" quotePrefix="1" applyNumberFormat="1" applyFont="1" applyAlignment="1">
      <alignment horizontal="left"/>
    </xf>
    <xf numFmtId="49" fontId="33" fillId="7" borderId="46" xfId="0" applyNumberFormat="1" applyFont="1" applyFill="1" applyBorder="1" applyAlignment="1">
      <alignment horizontal="left" vertical="center"/>
    </xf>
    <xf numFmtId="174" fontId="33" fillId="7" borderId="47" xfId="0" applyNumberFormat="1" applyFont="1" applyFill="1" applyBorder="1" applyAlignment="1">
      <alignment horizontal="right" vertical="center"/>
    </xf>
    <xf numFmtId="176" fontId="33" fillId="7" borderId="47" xfId="0" applyNumberFormat="1" applyFont="1" applyFill="1" applyBorder="1" applyAlignment="1">
      <alignment horizontal="right" vertical="center"/>
    </xf>
    <xf numFmtId="176" fontId="33" fillId="7" borderId="48" xfId="0" applyNumberFormat="1" applyFont="1" applyFill="1" applyBorder="1" applyAlignment="1">
      <alignment horizontal="right" vertical="center"/>
    </xf>
    <xf numFmtId="174" fontId="34" fillId="2" borderId="5" xfId="0" applyNumberFormat="1" applyFont="1" applyFill="1" applyBorder="1" applyAlignment="1">
      <alignment horizontal="right"/>
    </xf>
    <xf numFmtId="167" fontId="34" fillId="0" borderId="0" xfId="0" applyNumberFormat="1" applyFont="1"/>
    <xf numFmtId="3" fontId="34" fillId="0" borderId="0" xfId="0" applyNumberFormat="1" applyFont="1" applyAlignment="1">
      <alignment horizontal="left"/>
    </xf>
    <xf numFmtId="49" fontId="35" fillId="7" borderId="56" xfId="0" applyNumberFormat="1" applyFont="1" applyFill="1" applyBorder="1" applyAlignment="1">
      <alignment horizontal="left" vertical="center"/>
    </xf>
    <xf numFmtId="174" fontId="35" fillId="7" borderId="57" xfId="0" applyNumberFormat="1" applyFont="1" applyFill="1" applyBorder="1" applyAlignment="1">
      <alignment horizontal="right" vertical="center"/>
    </xf>
    <xf numFmtId="176" fontId="35" fillId="7" borderId="57" xfId="0" applyNumberFormat="1" applyFont="1" applyFill="1" applyBorder="1" applyAlignment="1">
      <alignment horizontal="right" vertical="center"/>
    </xf>
    <xf numFmtId="176" fontId="35" fillId="7" borderId="58" xfId="0" applyNumberFormat="1" applyFont="1" applyFill="1" applyBorder="1" applyAlignment="1">
      <alignment horizontal="right" vertical="center"/>
    </xf>
    <xf numFmtId="3" fontId="34" fillId="0" borderId="50" xfId="0" applyNumberFormat="1" applyFont="1" applyBorder="1"/>
    <xf numFmtId="176" fontId="34" fillId="0" borderId="50" xfId="0" applyNumberFormat="1" applyFont="1" applyBorder="1" applyAlignment="1">
      <alignment horizontal="right"/>
    </xf>
    <xf numFmtId="174" fontId="34" fillId="2" borderId="50" xfId="0" applyNumberFormat="1" applyFont="1" applyFill="1" applyBorder="1" applyAlignment="1">
      <alignment horizontal="right"/>
    </xf>
    <xf numFmtId="176" fontId="34" fillId="2" borderId="51" xfId="0" applyNumberFormat="1" applyFont="1" applyFill="1" applyBorder="1" applyAlignment="1">
      <alignment horizontal="right"/>
    </xf>
    <xf numFmtId="3" fontId="34" fillId="0" borderId="23" xfId="0" applyNumberFormat="1" applyFont="1" applyBorder="1"/>
    <xf numFmtId="176" fontId="34" fillId="0" borderId="23" xfId="0" applyNumberFormat="1" applyFont="1" applyBorder="1" applyAlignment="1">
      <alignment horizontal="right"/>
    </xf>
    <xf numFmtId="176" fontId="34" fillId="2" borderId="52" xfId="0" applyNumberFormat="1" applyFont="1" applyFill="1" applyBorder="1" applyAlignment="1">
      <alignment horizontal="right"/>
    </xf>
    <xf numFmtId="174" fontId="34" fillId="2" borderId="54" xfId="0" applyNumberFormat="1" applyFont="1" applyFill="1" applyBorder="1" applyAlignment="1">
      <alignment horizontal="right"/>
    </xf>
    <xf numFmtId="176" fontId="34" fillId="2" borderId="55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2" fontId="28" fillId="0" borderId="0" xfId="0" applyNumberFormat="1" applyFont="1" applyAlignment="1">
      <alignment vertical="center"/>
    </xf>
    <xf numFmtId="2" fontId="28" fillId="0" borderId="0" xfId="0" applyNumberFormat="1" applyFont="1"/>
    <xf numFmtId="3" fontId="33" fillId="7" borderId="40" xfId="0" applyNumberFormat="1" applyFont="1" applyFill="1" applyBorder="1" applyAlignment="1">
      <alignment horizontal="center" vertical="center"/>
    </xf>
    <xf numFmtId="2" fontId="33" fillId="7" borderId="40" xfId="0" applyNumberFormat="1" applyFont="1" applyFill="1" applyBorder="1" applyAlignment="1">
      <alignment horizontal="center" vertical="center"/>
    </xf>
    <xf numFmtId="2" fontId="33" fillId="7" borderId="4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indent="1"/>
    </xf>
    <xf numFmtId="174" fontId="32" fillId="2" borderId="11" xfId="0" applyNumberFormat="1" applyFont="1" applyFill="1" applyBorder="1" applyAlignment="1">
      <alignment horizontal="right"/>
    </xf>
    <xf numFmtId="0" fontId="32" fillId="0" borderId="4" xfId="0" applyFont="1" applyBorder="1" applyAlignment="1">
      <alignment horizontal="left" indent="1"/>
    </xf>
    <xf numFmtId="174" fontId="32" fillId="2" borderId="6" xfId="0" applyNumberFormat="1" applyFont="1" applyFill="1" applyBorder="1" applyAlignment="1">
      <alignment horizontal="right"/>
    </xf>
    <xf numFmtId="0" fontId="34" fillId="0" borderId="0" xfId="0" applyFont="1" applyAlignment="1">
      <alignment horizontal="left" indent="1"/>
    </xf>
    <xf numFmtId="174" fontId="34" fillId="2" borderId="11" xfId="0" applyNumberFormat="1" applyFont="1" applyFill="1" applyBorder="1" applyAlignment="1">
      <alignment horizontal="right"/>
    </xf>
    <xf numFmtId="0" fontId="34" fillId="0" borderId="4" xfId="0" applyFont="1" applyBorder="1" applyAlignment="1">
      <alignment horizontal="left" indent="1"/>
    </xf>
    <xf numFmtId="174" fontId="34" fillId="2" borderId="6" xfId="0" applyNumberFormat="1" applyFont="1" applyFill="1" applyBorder="1" applyAlignment="1">
      <alignment horizontal="right"/>
    </xf>
    <xf numFmtId="0" fontId="40" fillId="4" borderId="12" xfId="0" applyFont="1" applyFill="1" applyBorder="1" applyAlignment="1">
      <alignment horizontal="left" wrapText="1"/>
    </xf>
    <xf numFmtId="174" fontId="35" fillId="2" borderId="5" xfId="0" applyNumberFormat="1" applyFont="1" applyFill="1" applyBorder="1" applyAlignment="1">
      <alignment horizontal="right"/>
    </xf>
    <xf numFmtId="174" fontId="35" fillId="2" borderId="11" xfId="0" applyNumberFormat="1" applyFont="1" applyFill="1" applyBorder="1" applyAlignment="1">
      <alignment horizontal="right"/>
    </xf>
    <xf numFmtId="174" fontId="35" fillId="2" borderId="6" xfId="0" applyNumberFormat="1" applyFont="1" applyFill="1" applyBorder="1" applyAlignment="1">
      <alignment horizontal="right"/>
    </xf>
    <xf numFmtId="0" fontId="41" fillId="4" borderId="12" xfId="0" applyFont="1" applyFill="1" applyBorder="1" applyAlignment="1">
      <alignment horizontal="left" wrapText="1" indent="1"/>
    </xf>
    <xf numFmtId="0" fontId="34" fillId="0" borderId="3" xfId="0" applyFont="1" applyBorder="1"/>
    <xf numFmtId="0" fontId="34" fillId="0" borderId="10" xfId="0" applyFont="1" applyBorder="1"/>
    <xf numFmtId="0" fontId="34" fillId="0" borderId="9" xfId="0" applyFont="1" applyBorder="1"/>
    <xf numFmtId="0" fontId="34" fillId="0" borderId="8" xfId="0" applyFont="1" applyBorder="1"/>
    <xf numFmtId="165" fontId="33" fillId="7" borderId="62" xfId="0" applyNumberFormat="1" applyFont="1" applyFill="1" applyBorder="1" applyAlignment="1">
      <alignment horizontal="center" vertical="center" wrapText="1"/>
    </xf>
    <xf numFmtId="165" fontId="33" fillId="7" borderId="44" xfId="0" applyNumberFormat="1" applyFont="1" applyFill="1" applyBorder="1" applyAlignment="1">
      <alignment horizontal="center" vertical="center" wrapText="1"/>
    </xf>
    <xf numFmtId="165" fontId="33" fillId="7" borderId="61" xfId="0" applyNumberFormat="1" applyFont="1" applyFill="1" applyBorder="1" applyAlignment="1">
      <alignment horizontal="center" vertical="center" wrapText="1"/>
    </xf>
    <xf numFmtId="165" fontId="33" fillId="7" borderId="43" xfId="0" applyNumberFormat="1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28" fillId="4" borderId="0" xfId="0" applyFont="1" applyFill="1"/>
    <xf numFmtId="0" fontId="34" fillId="0" borderId="7" xfId="0" applyFont="1" applyBorder="1"/>
    <xf numFmtId="174" fontId="34" fillId="0" borderId="7" xfId="0" applyNumberFormat="1" applyFont="1" applyBorder="1"/>
    <xf numFmtId="169" fontId="35" fillId="0" borderId="0" xfId="0" applyNumberFormat="1" applyFont="1" applyAlignment="1">
      <alignment vertical="center"/>
    </xf>
    <xf numFmtId="165" fontId="35" fillId="0" borderId="0" xfId="0" applyNumberFormat="1" applyFont="1" applyAlignment="1">
      <alignment vertical="center"/>
    </xf>
    <xf numFmtId="0" fontId="34" fillId="4" borderId="0" xfId="0" applyFont="1" applyFill="1"/>
    <xf numFmtId="49" fontId="28" fillId="0" borderId="0" xfId="0" applyNumberFormat="1" applyFont="1"/>
    <xf numFmtId="1" fontId="42" fillId="0" borderId="0" xfId="0" applyNumberFormat="1" applyFont="1" applyAlignment="1">
      <alignment horizontal="right"/>
    </xf>
    <xf numFmtId="165" fontId="24" fillId="0" borderId="0" xfId="0" applyNumberFormat="1" applyFont="1" applyAlignment="1">
      <alignment vertical="center"/>
    </xf>
    <xf numFmtId="169" fontId="24" fillId="0" borderId="0" xfId="0" applyNumberFormat="1" applyFont="1" applyAlignment="1">
      <alignment vertical="center"/>
    </xf>
    <xf numFmtId="0" fontId="34" fillId="0" borderId="49" xfId="0" applyFont="1" applyBorder="1" applyAlignment="1">
      <alignment horizontal="left" indent="1"/>
    </xf>
    <xf numFmtId="174" fontId="34" fillId="2" borderId="51" xfId="0" applyNumberFormat="1" applyFont="1" applyFill="1" applyBorder="1" applyAlignment="1">
      <alignment horizontal="right"/>
    </xf>
    <xf numFmtId="0" fontId="34" fillId="0" borderId="18" xfId="0" applyFont="1" applyBorder="1" applyAlignment="1">
      <alignment horizontal="left" indent="1"/>
    </xf>
    <xf numFmtId="174" fontId="34" fillId="2" borderId="52" xfId="0" applyNumberFormat="1" applyFont="1" applyFill="1" applyBorder="1" applyAlignment="1">
      <alignment horizontal="right"/>
    </xf>
    <xf numFmtId="0" fontId="34" fillId="0" borderId="18" xfId="0" quotePrefix="1" applyFont="1" applyBorder="1" applyAlignment="1">
      <alignment horizontal="left" indent="1"/>
    </xf>
    <xf numFmtId="174" fontId="34" fillId="0" borderId="23" xfId="0" applyNumberFormat="1" applyFont="1" applyBorder="1" applyAlignment="1">
      <alignment horizontal="right"/>
    </xf>
    <xf numFmtId="0" fontId="34" fillId="0" borderId="53" xfId="0" quotePrefix="1" applyFont="1" applyBorder="1" applyAlignment="1">
      <alignment horizontal="left" indent="1"/>
    </xf>
    <xf numFmtId="174" fontId="34" fillId="2" borderId="55" xfId="0" applyNumberFormat="1" applyFont="1" applyFill="1" applyBorder="1" applyAlignment="1">
      <alignment horizontal="right"/>
    </xf>
    <xf numFmtId="1" fontId="34" fillId="0" borderId="0" xfId="0" applyNumberFormat="1" applyFont="1" applyAlignment="1">
      <alignment horizontal="right"/>
    </xf>
    <xf numFmtId="165" fontId="33" fillId="7" borderId="35" xfId="0" applyNumberFormat="1" applyFont="1" applyFill="1" applyBorder="1" applyAlignment="1">
      <alignment horizontal="center" vertical="center" wrapText="1"/>
    </xf>
    <xf numFmtId="165" fontId="33" fillId="7" borderId="36" xfId="0" applyNumberFormat="1" applyFont="1" applyFill="1" applyBorder="1" applyAlignment="1">
      <alignment horizontal="center" vertical="center" wrapText="1"/>
    </xf>
    <xf numFmtId="165" fontId="33" fillId="7" borderId="40" xfId="0" applyNumberFormat="1" applyFont="1" applyFill="1" applyBorder="1" applyAlignment="1">
      <alignment horizontal="center" vertical="center" wrapText="1"/>
    </xf>
    <xf numFmtId="165" fontId="33" fillId="7" borderId="41" xfId="0" applyNumberFormat="1" applyFont="1" applyFill="1" applyBorder="1" applyAlignment="1">
      <alignment horizontal="center" vertical="center" wrapText="1"/>
    </xf>
    <xf numFmtId="2" fontId="33" fillId="7" borderId="40" xfId="0" quotePrefix="1" applyNumberFormat="1" applyFont="1" applyFill="1" applyBorder="1" applyAlignment="1">
      <alignment horizontal="center" vertical="center"/>
    </xf>
    <xf numFmtId="2" fontId="33" fillId="7" borderId="41" xfId="0" quotePrefix="1" applyNumberFormat="1" applyFont="1" applyFill="1" applyBorder="1" applyAlignment="1">
      <alignment horizontal="center" vertical="center"/>
    </xf>
    <xf numFmtId="170" fontId="34" fillId="4" borderId="49" xfId="2" applyNumberFormat="1" applyFont="1" applyFill="1" applyBorder="1" applyAlignment="1">
      <alignment horizontal="left" wrapText="1"/>
    </xf>
    <xf numFmtId="175" fontId="34" fillId="4" borderId="50" xfId="0" applyNumberFormat="1" applyFont="1" applyFill="1" applyBorder="1" applyAlignment="1">
      <alignment horizontal="right"/>
    </xf>
    <xf numFmtId="175" fontId="34" fillId="4" borderId="51" xfId="0" applyNumberFormat="1" applyFont="1" applyFill="1" applyBorder="1" applyAlignment="1">
      <alignment horizontal="right"/>
    </xf>
    <xf numFmtId="170" fontId="34" fillId="4" borderId="18" xfId="2" applyNumberFormat="1" applyFont="1" applyFill="1" applyBorder="1" applyAlignment="1">
      <alignment horizontal="left" vertical="justify" wrapText="1"/>
    </xf>
    <xf numFmtId="175" fontId="34" fillId="4" borderId="23" xfId="0" applyNumberFormat="1" applyFont="1" applyFill="1" applyBorder="1" applyAlignment="1">
      <alignment horizontal="right"/>
    </xf>
    <xf numFmtId="175" fontId="34" fillId="4" borderId="52" xfId="0" applyNumberFormat="1" applyFont="1" applyFill="1" applyBorder="1" applyAlignment="1">
      <alignment horizontal="right"/>
    </xf>
    <xf numFmtId="0" fontId="34" fillId="4" borderId="18" xfId="0" applyFont="1" applyFill="1" applyBorder="1" applyAlignment="1">
      <alignment horizontal="left" vertical="justify" wrapText="1"/>
    </xf>
    <xf numFmtId="0" fontId="34" fillId="4" borderId="18" xfId="0" quotePrefix="1" applyFont="1" applyFill="1" applyBorder="1" applyAlignment="1">
      <alignment horizontal="left" vertical="center"/>
    </xf>
    <xf numFmtId="175" fontId="37" fillId="4" borderId="23" xfId="0" applyNumberFormat="1" applyFont="1" applyFill="1" applyBorder="1" applyAlignment="1">
      <alignment horizontal="right"/>
    </xf>
    <xf numFmtId="0" fontId="35" fillId="4" borderId="18" xfId="0" applyFont="1" applyFill="1" applyBorder="1" applyAlignment="1">
      <alignment horizontal="left" vertical="center"/>
    </xf>
    <xf numFmtId="175" fontId="35" fillId="4" borderId="23" xfId="0" applyNumberFormat="1" applyFont="1" applyFill="1" applyBorder="1" applyAlignment="1">
      <alignment horizontal="right"/>
    </xf>
    <xf numFmtId="175" fontId="35" fillId="4" borderId="52" xfId="0" applyNumberFormat="1" applyFont="1" applyFill="1" applyBorder="1" applyAlignment="1">
      <alignment horizontal="right"/>
    </xf>
    <xf numFmtId="175" fontId="43" fillId="4" borderId="23" xfId="0" applyNumberFormat="1" applyFont="1" applyFill="1" applyBorder="1" applyAlignment="1">
      <alignment horizontal="right"/>
    </xf>
    <xf numFmtId="175" fontId="37" fillId="4" borderId="52" xfId="0" applyNumberFormat="1" applyFont="1" applyFill="1" applyBorder="1" applyAlignment="1">
      <alignment horizontal="right"/>
    </xf>
    <xf numFmtId="0" fontId="34" fillId="4" borderId="18" xfId="0" applyFont="1" applyFill="1" applyBorder="1" applyAlignment="1">
      <alignment horizontal="left" indent="1"/>
    </xf>
    <xf numFmtId="0" fontId="35" fillId="4" borderId="18" xfId="0" applyFont="1" applyFill="1" applyBorder="1" applyAlignment="1">
      <alignment vertical="center"/>
    </xf>
    <xf numFmtId="0" fontId="35" fillId="4" borderId="18" xfId="0" quotePrefix="1" applyFont="1" applyFill="1" applyBorder="1" applyAlignment="1">
      <alignment horizontal="left" vertical="center"/>
    </xf>
    <xf numFmtId="0" fontId="35" fillId="4" borderId="53" xfId="0" applyFont="1" applyFill="1" applyBorder="1"/>
    <xf numFmtId="175" fontId="35" fillId="4" borderId="54" xfId="0" applyNumberFormat="1" applyFont="1" applyFill="1" applyBorder="1" applyAlignment="1">
      <alignment horizontal="right"/>
    </xf>
    <xf numFmtId="175" fontId="35" fillId="4" borderId="55" xfId="0" applyNumberFormat="1" applyFont="1" applyFill="1" applyBorder="1" applyAlignment="1">
      <alignment horizontal="right"/>
    </xf>
    <xf numFmtId="2" fontId="34" fillId="0" borderId="0" xfId="0" applyNumberFormat="1" applyFont="1" applyAlignment="1">
      <alignment horizontal="center" vertical="center"/>
    </xf>
    <xf numFmtId="170" fontId="34" fillId="0" borderId="0" xfId="0" applyNumberFormat="1" applyFont="1" applyAlignment="1">
      <alignment horizontal="center"/>
    </xf>
    <xf numFmtId="167" fontId="34" fillId="0" borderId="0" xfId="0" applyNumberFormat="1" applyFont="1" applyAlignment="1">
      <alignment horizontal="center"/>
    </xf>
    <xf numFmtId="170" fontId="34" fillId="4" borderId="49" xfId="2" applyNumberFormat="1" applyFont="1" applyFill="1" applyBorder="1" applyAlignment="1">
      <alignment horizontal="left" vertical="justify" wrapText="1"/>
    </xf>
    <xf numFmtId="0" fontId="34" fillId="4" borderId="18" xfId="0" applyFont="1" applyFill="1" applyBorder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45" fillId="0" borderId="0" xfId="0" applyFont="1"/>
    <xf numFmtId="2" fontId="34" fillId="0" borderId="0" xfId="0" applyNumberFormat="1" applyFont="1" applyAlignment="1">
      <alignment horizontal="center"/>
    </xf>
    <xf numFmtId="2" fontId="34" fillId="0" borderId="0" xfId="0" applyNumberFormat="1" applyFont="1" applyAlignment="1">
      <alignment vertical="center"/>
    </xf>
    <xf numFmtId="170" fontId="34" fillId="4" borderId="18" xfId="2" applyNumberFormat="1" applyFont="1" applyFill="1" applyBorder="1" applyAlignment="1">
      <alignment horizontal="left" wrapText="1"/>
    </xf>
    <xf numFmtId="0" fontId="34" fillId="4" borderId="18" xfId="0" applyFont="1" applyFill="1" applyBorder="1" applyAlignment="1">
      <alignment horizontal="left" wrapText="1"/>
    </xf>
    <xf numFmtId="176" fontId="34" fillId="4" borderId="23" xfId="0" applyNumberFormat="1" applyFont="1" applyFill="1" applyBorder="1" applyAlignment="1">
      <alignment horizontal="right"/>
    </xf>
    <xf numFmtId="0" fontId="35" fillId="4" borderId="18" xfId="0" applyFont="1" applyFill="1" applyBorder="1" applyAlignment="1">
      <alignment horizontal="left"/>
    </xf>
    <xf numFmtId="0" fontId="35" fillId="4" borderId="18" xfId="0" applyFont="1" applyFill="1" applyBorder="1"/>
    <xf numFmtId="0" fontId="35" fillId="4" borderId="18" xfId="0" quotePrefix="1" applyFont="1" applyFill="1" applyBorder="1" applyAlignment="1">
      <alignment horizontal="left"/>
    </xf>
    <xf numFmtId="0" fontId="33" fillId="7" borderId="41" xfId="0" applyFont="1" applyFill="1" applyBorder="1" applyAlignment="1">
      <alignment horizontal="center" vertical="center"/>
    </xf>
    <xf numFmtId="175" fontId="34" fillId="0" borderId="50" xfId="0" applyNumberFormat="1" applyFont="1" applyBorder="1" applyAlignment="1">
      <alignment horizontal="right"/>
    </xf>
    <xf numFmtId="175" fontId="34" fillId="0" borderId="51" xfId="0" applyNumberFormat="1" applyFont="1" applyBorder="1" applyAlignment="1">
      <alignment horizontal="right"/>
    </xf>
    <xf numFmtId="175" fontId="34" fillId="0" borderId="23" xfId="0" applyNumberFormat="1" applyFont="1" applyBorder="1" applyAlignment="1">
      <alignment horizontal="right"/>
    </xf>
    <xf numFmtId="175" fontId="34" fillId="0" borderId="52" xfId="0" applyNumberFormat="1" applyFont="1" applyBorder="1" applyAlignment="1">
      <alignment horizontal="right"/>
    </xf>
    <xf numFmtId="0" fontId="35" fillId="0" borderId="18" xfId="0" applyFont="1" applyBorder="1"/>
    <xf numFmtId="175" fontId="35" fillId="0" borderId="23" xfId="0" applyNumberFormat="1" applyFont="1" applyBorder="1" applyAlignment="1">
      <alignment horizontal="right"/>
    </xf>
    <xf numFmtId="175" fontId="35" fillId="0" borderId="52" xfId="0" applyNumberFormat="1" applyFont="1" applyBorder="1" applyAlignment="1">
      <alignment horizontal="right"/>
    </xf>
    <xf numFmtId="0" fontId="35" fillId="0" borderId="53" xfId="0" applyFont="1" applyBorder="1"/>
    <xf numFmtId="175" fontId="35" fillId="0" borderId="54" xfId="0" applyNumberFormat="1" applyFont="1" applyBorder="1" applyAlignment="1">
      <alignment horizontal="right"/>
    </xf>
    <xf numFmtId="175" fontId="35" fillId="0" borderId="55" xfId="0" applyNumberFormat="1" applyFont="1" applyBorder="1" applyAlignment="1">
      <alignment horizontal="right"/>
    </xf>
    <xf numFmtId="0" fontId="32" fillId="0" borderId="0" xfId="0" applyFont="1" applyAlignment="1">
      <alignment horizontal="center"/>
    </xf>
    <xf numFmtId="2" fontId="32" fillId="0" borderId="0" xfId="0" applyNumberFormat="1" applyFont="1" applyAlignment="1">
      <alignment vertical="center"/>
    </xf>
    <xf numFmtId="0" fontId="46" fillId="0" borderId="0" xfId="0" applyFont="1"/>
    <xf numFmtId="2" fontId="32" fillId="0" borderId="0" xfId="0" applyNumberFormat="1" applyFont="1" applyAlignment="1">
      <alignment horizontal="center"/>
    </xf>
    <xf numFmtId="2" fontId="33" fillId="7" borderId="17" xfId="0" applyNumberFormat="1" applyFont="1" applyFill="1" applyBorder="1" applyAlignment="1">
      <alignment horizontal="center" vertical="center"/>
    </xf>
    <xf numFmtId="2" fontId="33" fillId="7" borderId="17" xfId="0" quotePrefix="1" applyNumberFormat="1" applyFont="1" applyFill="1" applyBorder="1" applyAlignment="1">
      <alignment horizontal="center" vertical="center"/>
    </xf>
    <xf numFmtId="2" fontId="33" fillId="7" borderId="42" xfId="0" quotePrefix="1" applyNumberFormat="1" applyFont="1" applyFill="1" applyBorder="1" applyAlignment="1">
      <alignment horizontal="center" vertical="center"/>
    </xf>
    <xf numFmtId="170" fontId="32" fillId="0" borderId="49" xfId="2" applyNumberFormat="1" applyFont="1" applyBorder="1" applyAlignment="1">
      <alignment horizontal="left" wrapText="1"/>
    </xf>
    <xf numFmtId="175" fontId="32" fillId="0" borderId="50" xfId="0" applyNumberFormat="1" applyFont="1" applyBorder="1" applyAlignment="1">
      <alignment horizontal="right"/>
    </xf>
    <xf numFmtId="175" fontId="32" fillId="0" borderId="51" xfId="0" applyNumberFormat="1" applyFont="1" applyBorder="1" applyAlignment="1">
      <alignment horizontal="right"/>
    </xf>
    <xf numFmtId="170" fontId="32" fillId="0" borderId="18" xfId="2" applyNumberFormat="1" applyFont="1" applyBorder="1" applyAlignment="1">
      <alignment horizontal="left" vertical="justify" wrapText="1"/>
    </xf>
    <xf numFmtId="175" fontId="32" fillId="0" borderId="23" xfId="0" applyNumberFormat="1" applyFont="1" applyBorder="1" applyAlignment="1">
      <alignment horizontal="right"/>
    </xf>
    <xf numFmtId="175" fontId="32" fillId="0" borderId="52" xfId="0" applyNumberFormat="1" applyFont="1" applyBorder="1" applyAlignment="1">
      <alignment horizontal="right"/>
    </xf>
    <xf numFmtId="0" fontId="32" fillId="0" borderId="18" xfId="0" applyFont="1" applyBorder="1" applyAlignment="1">
      <alignment horizontal="left" vertical="justify" wrapText="1"/>
    </xf>
    <xf numFmtId="0" fontId="32" fillId="0" borderId="18" xfId="0" quotePrefix="1" applyFont="1" applyBorder="1" applyAlignment="1">
      <alignment horizontal="left" vertical="center"/>
    </xf>
    <xf numFmtId="0" fontId="33" fillId="0" borderId="18" xfId="0" applyFont="1" applyBorder="1" applyAlignment="1">
      <alignment horizontal="left" vertical="center"/>
    </xf>
    <xf numFmtId="175" fontId="33" fillId="0" borderId="23" xfId="0" applyNumberFormat="1" applyFont="1" applyBorder="1" applyAlignment="1">
      <alignment horizontal="right"/>
    </xf>
    <xf numFmtId="175" fontId="33" fillId="0" borderId="52" xfId="0" applyNumberFormat="1" applyFont="1" applyBorder="1" applyAlignment="1">
      <alignment horizontal="right"/>
    </xf>
    <xf numFmtId="0" fontId="32" fillId="0" borderId="18" xfId="0" applyFont="1" applyBorder="1" applyAlignment="1">
      <alignment horizontal="left" indent="1"/>
    </xf>
    <xf numFmtId="0" fontId="33" fillId="0" borderId="18" xfId="0" applyFont="1" applyBorder="1" applyAlignment="1">
      <alignment vertical="center"/>
    </xf>
    <xf numFmtId="0" fontId="33" fillId="0" borderId="18" xfId="0" quotePrefix="1" applyFont="1" applyBorder="1" applyAlignment="1">
      <alignment horizontal="left" vertical="center"/>
    </xf>
    <xf numFmtId="0" fontId="33" fillId="0" borderId="53" xfId="0" applyFont="1" applyBorder="1"/>
    <xf numFmtId="175" fontId="33" fillId="0" borderId="54" xfId="0" applyNumberFormat="1" applyFont="1" applyBorder="1" applyAlignment="1">
      <alignment horizontal="right"/>
    </xf>
    <xf numFmtId="175" fontId="33" fillId="0" borderId="55" xfId="0" applyNumberFormat="1" applyFont="1" applyBorder="1" applyAlignment="1">
      <alignment horizontal="right"/>
    </xf>
    <xf numFmtId="168" fontId="32" fillId="0" borderId="0" xfId="0" applyNumberFormat="1" applyFont="1" applyAlignment="1">
      <alignment horizontal="center"/>
    </xf>
    <xf numFmtId="167" fontId="34" fillId="0" borderId="50" xfId="0" applyNumberFormat="1" applyFont="1" applyBorder="1"/>
    <xf numFmtId="167" fontId="34" fillId="0" borderId="23" xfId="0" applyNumberFormat="1" applyFont="1" applyBorder="1"/>
    <xf numFmtId="167" fontId="35" fillId="0" borderId="23" xfId="0" applyNumberFormat="1" applyFont="1" applyBorder="1"/>
    <xf numFmtId="167" fontId="35" fillId="0" borderId="54" xfId="0" applyNumberFormat="1" applyFont="1" applyBorder="1"/>
    <xf numFmtId="0" fontId="32" fillId="0" borderId="0" xfId="0" applyFont="1" applyAlignment="1">
      <alignment vertical="center"/>
    </xf>
    <xf numFmtId="175" fontId="34" fillId="0" borderId="0" xfId="0" applyNumberFormat="1" applyFont="1" applyAlignment="1">
      <alignment horizontal="right"/>
    </xf>
    <xf numFmtId="168" fontId="34" fillId="0" borderId="0" xfId="0" applyNumberFormat="1" applyFont="1"/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33" fillId="7" borderId="67" xfId="0" applyFont="1" applyFill="1" applyBorder="1" applyAlignment="1">
      <alignment horizontal="center" vertical="center"/>
    </xf>
    <xf numFmtId="0" fontId="33" fillId="7" borderId="68" xfId="0" applyFont="1" applyFill="1" applyBorder="1" applyAlignment="1">
      <alignment horizontal="center" vertical="center" wrapText="1"/>
    </xf>
    <xf numFmtId="0" fontId="33" fillId="7" borderId="69" xfId="0" applyFont="1" applyFill="1" applyBorder="1" applyAlignment="1">
      <alignment horizontal="center" vertical="center" wrapText="1"/>
    </xf>
    <xf numFmtId="0" fontId="34" fillId="0" borderId="49" xfId="0" applyFont="1" applyBorder="1" applyAlignment="1">
      <alignment horizontal="left"/>
    </xf>
    <xf numFmtId="0" fontId="34" fillId="0" borderId="18" xfId="0" applyFont="1" applyBorder="1" applyAlignment="1">
      <alignment horizontal="left"/>
    </xf>
    <xf numFmtId="0" fontId="34" fillId="0" borderId="53" xfId="0" applyFont="1" applyBorder="1" applyAlignment="1">
      <alignment horizontal="left"/>
    </xf>
    <xf numFmtId="175" fontId="34" fillId="0" borderId="54" xfId="0" applyNumberFormat="1" applyFont="1" applyBorder="1" applyAlignment="1">
      <alignment horizontal="right"/>
    </xf>
    <xf numFmtId="175" fontId="34" fillId="0" borderId="55" xfId="0" applyNumberFormat="1" applyFont="1" applyBorder="1" applyAlignment="1">
      <alignment horizontal="right"/>
    </xf>
    <xf numFmtId="4" fontId="28" fillId="0" borderId="0" xfId="0" applyNumberFormat="1" applyFont="1" applyAlignment="1">
      <alignment horizontal="center"/>
    </xf>
    <xf numFmtId="0" fontId="27" fillId="0" borderId="0" xfId="0" applyFont="1"/>
    <xf numFmtId="1" fontId="33" fillId="7" borderId="35" xfId="0" applyNumberFormat="1" applyFont="1" applyFill="1" applyBorder="1" applyAlignment="1">
      <alignment horizontal="center" vertical="center"/>
    </xf>
    <xf numFmtId="1" fontId="33" fillId="7" borderId="36" xfId="0" applyNumberFormat="1" applyFont="1" applyFill="1" applyBorder="1" applyAlignment="1">
      <alignment horizontal="center" vertical="center"/>
    </xf>
    <xf numFmtId="4" fontId="34" fillId="0" borderId="50" xfId="0" applyNumberFormat="1" applyFont="1" applyBorder="1" applyAlignment="1">
      <alignment horizontal="right" indent="2"/>
    </xf>
    <xf numFmtId="4" fontId="34" fillId="4" borderId="51" xfId="0" applyNumberFormat="1" applyFont="1" applyFill="1" applyBorder="1" applyAlignment="1">
      <alignment horizontal="right" indent="2"/>
    </xf>
    <xf numFmtId="4" fontId="34" fillId="0" borderId="23" xfId="0" applyNumberFormat="1" applyFont="1" applyBorder="1" applyAlignment="1">
      <alignment horizontal="right" indent="2"/>
    </xf>
    <xf numFmtId="4" fontId="34" fillId="4" borderId="52" xfId="0" applyNumberFormat="1" applyFont="1" applyFill="1" applyBorder="1" applyAlignment="1">
      <alignment horizontal="right" indent="2"/>
    </xf>
    <xf numFmtId="4" fontId="34" fillId="0" borderId="54" xfId="0" applyNumberFormat="1" applyFont="1" applyBorder="1" applyAlignment="1">
      <alignment horizontal="right" indent="1"/>
    </xf>
    <xf numFmtId="4" fontId="34" fillId="4" borderId="55" xfId="0" applyNumberFormat="1" applyFont="1" applyFill="1" applyBorder="1" applyAlignment="1">
      <alignment horizontal="right" indent="1"/>
    </xf>
    <xf numFmtId="0" fontId="35" fillId="7" borderId="46" xfId="0" applyFont="1" applyFill="1" applyBorder="1" applyAlignment="1">
      <alignment horizontal="left" indent="1"/>
    </xf>
    <xf numFmtId="4" fontId="35" fillId="7" borderId="47" xfId="0" applyNumberFormat="1" applyFont="1" applyFill="1" applyBorder="1" applyAlignment="1">
      <alignment horizontal="right" indent="2"/>
    </xf>
    <xf numFmtId="4" fontId="35" fillId="7" borderId="48" xfId="0" applyNumberFormat="1" applyFont="1" applyFill="1" applyBorder="1" applyAlignment="1">
      <alignment horizontal="right" indent="2"/>
    </xf>
    <xf numFmtId="4" fontId="27" fillId="0" borderId="0" xfId="0" applyNumberFormat="1" applyFont="1"/>
    <xf numFmtId="1" fontId="33" fillId="7" borderId="61" xfId="0" applyNumberFormat="1" applyFont="1" applyFill="1" applyBorder="1" applyAlignment="1">
      <alignment horizontal="center" vertical="top"/>
    </xf>
    <xf numFmtId="1" fontId="33" fillId="7" borderId="17" xfId="0" applyNumberFormat="1" applyFont="1" applyFill="1" applyBorder="1" applyAlignment="1">
      <alignment horizontal="center" vertical="center"/>
    </xf>
    <xf numFmtId="2" fontId="34" fillId="0" borderId="50" xfId="0" applyNumberFormat="1" applyFont="1" applyBorder="1" applyAlignment="1">
      <alignment horizontal="right" indent="1"/>
    </xf>
    <xf numFmtId="2" fontId="34" fillId="0" borderId="23" xfId="0" applyNumberFormat="1" applyFont="1" applyBorder="1" applyAlignment="1">
      <alignment horizontal="right" indent="1"/>
    </xf>
    <xf numFmtId="0" fontId="33" fillId="7" borderId="40" xfId="8" applyFont="1" applyFill="1" applyBorder="1" applyAlignment="1">
      <alignment horizontal="center" vertical="center"/>
    </xf>
    <xf numFmtId="0" fontId="34" fillId="0" borderId="18" xfId="8" applyFont="1" applyBorder="1"/>
    <xf numFmtId="0" fontId="34" fillId="0" borderId="49" xfId="8" applyFont="1" applyBorder="1"/>
    <xf numFmtId="176" fontId="34" fillId="2" borderId="50" xfId="8" applyNumberFormat="1" applyFont="1" applyFill="1" applyBorder="1" applyAlignment="1">
      <alignment horizontal="right"/>
    </xf>
    <xf numFmtId="4" fontId="34" fillId="0" borderId="50" xfId="7" applyNumberFormat="1" applyFont="1" applyBorder="1"/>
    <xf numFmtId="176" fontId="34" fillId="2" borderId="51" xfId="8" applyNumberFormat="1" applyFont="1" applyFill="1" applyBorder="1" applyAlignment="1">
      <alignment horizontal="right"/>
    </xf>
    <xf numFmtId="176" fontId="34" fillId="2" borderId="23" xfId="8" applyNumberFormat="1" applyFont="1" applyFill="1" applyBorder="1" applyAlignment="1">
      <alignment horizontal="right"/>
    </xf>
    <xf numFmtId="4" fontId="34" fillId="0" borderId="23" xfId="7" applyNumberFormat="1" applyFont="1" applyBorder="1"/>
    <xf numFmtId="176" fontId="34" fillId="2" borderId="52" xfId="8" applyNumberFormat="1" applyFont="1" applyFill="1" applyBorder="1" applyAlignment="1">
      <alignment horizontal="right"/>
    </xf>
    <xf numFmtId="4" fontId="34" fillId="0" borderId="18" xfId="8" applyNumberFormat="1" applyFont="1" applyBorder="1"/>
    <xf numFmtId="0" fontId="34" fillId="0" borderId="53" xfId="8" applyFont="1" applyBorder="1"/>
    <xf numFmtId="176" fontId="34" fillId="2" borderId="54" xfId="8" applyNumberFormat="1" applyFont="1" applyFill="1" applyBorder="1" applyAlignment="1">
      <alignment horizontal="right"/>
    </xf>
    <xf numFmtId="176" fontId="34" fillId="2" borderId="55" xfId="8" applyNumberFormat="1" applyFont="1" applyFill="1" applyBorder="1" applyAlignment="1">
      <alignment horizontal="right"/>
    </xf>
    <xf numFmtId="0" fontId="23" fillId="2" borderId="0" xfId="8" applyFont="1" applyFill="1"/>
    <xf numFmtId="176" fontId="23" fillId="2" borderId="0" xfId="8" applyNumberFormat="1" applyFont="1" applyFill="1"/>
    <xf numFmtId="0" fontId="35" fillId="7" borderId="46" xfId="8" applyFont="1" applyFill="1" applyBorder="1"/>
    <xf numFmtId="176" fontId="35" fillId="7" borderId="47" xfId="8" applyNumberFormat="1" applyFont="1" applyFill="1" applyBorder="1" applyAlignment="1">
      <alignment horizontal="right"/>
    </xf>
    <xf numFmtId="176" fontId="35" fillId="7" borderId="48" xfId="8" applyNumberFormat="1" applyFont="1" applyFill="1" applyBorder="1" applyAlignment="1">
      <alignment horizontal="right"/>
    </xf>
    <xf numFmtId="0" fontId="10" fillId="0" borderId="0" xfId="8" applyFont="1"/>
    <xf numFmtId="37" fontId="1" fillId="0" borderId="0" xfId="8" applyNumberFormat="1"/>
    <xf numFmtId="167" fontId="9" fillId="0" borderId="0" xfId="8" applyNumberFormat="1" applyFont="1" applyAlignment="1">
      <alignment horizontal="center"/>
    </xf>
    <xf numFmtId="179" fontId="34" fillId="0" borderId="26" xfId="3" applyNumberFormat="1" applyFont="1" applyBorder="1" applyAlignment="1">
      <alignment horizontal="right"/>
    </xf>
    <xf numFmtId="179" fontId="34" fillId="0" borderId="23" xfId="3" applyNumberFormat="1" applyFont="1" applyBorder="1" applyAlignment="1">
      <alignment horizontal="right" vertical="center"/>
    </xf>
    <xf numFmtId="0" fontId="18" fillId="0" borderId="0" xfId="6" applyFill="1" applyBorder="1" applyAlignment="1" applyProtection="1">
      <alignment horizontal="left"/>
    </xf>
    <xf numFmtId="178" fontId="34" fillId="0" borderId="51" xfId="3" applyNumberFormat="1" applyFont="1" applyBorder="1"/>
    <xf numFmtId="178" fontId="34" fillId="0" borderId="52" xfId="3" applyNumberFormat="1" applyFont="1" applyBorder="1" applyAlignment="1">
      <alignment vertical="center"/>
    </xf>
    <xf numFmtId="174" fontId="34" fillId="2" borderId="0" xfId="0" applyNumberFormat="1" applyFont="1" applyFill="1" applyAlignment="1">
      <alignment horizontal="left" vertical="top"/>
    </xf>
    <xf numFmtId="0" fontId="29" fillId="0" borderId="0" xfId="0" applyFont="1" applyAlignment="1">
      <alignment horizontal="center"/>
    </xf>
    <xf numFmtId="0" fontId="36" fillId="7" borderId="16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/>
    </xf>
    <xf numFmtId="0" fontId="35" fillId="7" borderId="17" xfId="0" applyFont="1" applyFill="1" applyBorder="1" applyAlignment="1">
      <alignment horizontal="center" vertical="center"/>
    </xf>
    <xf numFmtId="0" fontId="36" fillId="7" borderId="20" xfId="0" applyFont="1" applyFill="1" applyBorder="1" applyAlignment="1">
      <alignment horizontal="center" vertical="center"/>
    </xf>
    <xf numFmtId="0" fontId="36" fillId="7" borderId="14" xfId="0" applyFont="1" applyFill="1" applyBorder="1" applyAlignment="1">
      <alignment horizontal="center" vertical="center"/>
    </xf>
    <xf numFmtId="0" fontId="36" fillId="7" borderId="15" xfId="0" applyFont="1" applyFill="1" applyBorder="1" applyAlignment="1">
      <alignment horizontal="center" vertical="center"/>
    </xf>
    <xf numFmtId="0" fontId="36" fillId="7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0" fontId="39" fillId="7" borderId="34" xfId="0" applyFont="1" applyFill="1" applyBorder="1" applyAlignment="1">
      <alignment horizontal="center" vertical="center"/>
    </xf>
    <xf numFmtId="0" fontId="39" fillId="7" borderId="37" xfId="0" applyFont="1" applyFill="1" applyBorder="1" applyAlignment="1">
      <alignment horizontal="center" vertical="center"/>
    </xf>
    <xf numFmtId="0" fontId="39" fillId="7" borderId="39" xfId="0" applyFont="1" applyFill="1" applyBorder="1" applyAlignment="1">
      <alignment horizontal="center" vertical="center"/>
    </xf>
    <xf numFmtId="0" fontId="39" fillId="7" borderId="35" xfId="0" applyFont="1" applyFill="1" applyBorder="1" applyAlignment="1">
      <alignment horizontal="center" vertical="center"/>
    </xf>
    <xf numFmtId="2" fontId="39" fillId="7" borderId="14" xfId="0" applyNumberFormat="1" applyFont="1" applyFill="1" applyBorder="1" applyAlignment="1">
      <alignment horizontal="center" vertical="center"/>
    </xf>
    <xf numFmtId="2" fontId="39" fillId="7" borderId="40" xfId="0" applyNumberFormat="1" applyFont="1" applyFill="1" applyBorder="1" applyAlignment="1">
      <alignment horizontal="center" vertical="center"/>
    </xf>
    <xf numFmtId="49" fontId="39" fillId="7" borderId="14" xfId="0" applyNumberFormat="1" applyFont="1" applyFill="1" applyBorder="1" applyAlignment="1">
      <alignment horizontal="center" vertical="center"/>
    </xf>
    <xf numFmtId="49" fontId="39" fillId="7" borderId="40" xfId="0" applyNumberFormat="1" applyFont="1" applyFill="1" applyBorder="1" applyAlignment="1">
      <alignment horizontal="center" vertical="center"/>
    </xf>
    <xf numFmtId="0" fontId="39" fillId="7" borderId="44" xfId="0" applyFont="1" applyFill="1" applyBorder="1" applyAlignment="1">
      <alignment horizontal="center" vertical="center" wrapText="1" shrinkToFit="1"/>
    </xf>
    <xf numFmtId="0" fontId="39" fillId="7" borderId="45" xfId="0" applyFont="1" applyFill="1" applyBorder="1" applyAlignment="1">
      <alignment horizontal="center" vertical="center" wrapText="1" shrinkToFit="1"/>
    </xf>
    <xf numFmtId="0" fontId="39" fillId="7" borderId="43" xfId="0" applyFont="1" applyFill="1" applyBorder="1" applyAlignment="1">
      <alignment horizontal="center" vertical="center" wrapText="1" shrinkToFit="1"/>
    </xf>
    <xf numFmtId="0" fontId="33" fillId="7" borderId="34" xfId="0" applyFont="1" applyFill="1" applyBorder="1" applyAlignment="1">
      <alignment horizontal="center" vertical="center"/>
    </xf>
    <xf numFmtId="0" fontId="33" fillId="7" borderId="39" xfId="0" applyFont="1" applyFill="1" applyBorder="1" applyAlignment="1">
      <alignment horizontal="center" vertical="center"/>
    </xf>
    <xf numFmtId="0" fontId="33" fillId="7" borderId="35" xfId="0" applyFont="1" applyFill="1" applyBorder="1" applyAlignment="1">
      <alignment horizontal="center" vertical="center"/>
    </xf>
    <xf numFmtId="0" fontId="33" fillId="7" borderId="36" xfId="0" applyFont="1" applyFill="1" applyBorder="1" applyAlignment="1">
      <alignment horizontal="center" vertical="center"/>
    </xf>
    <xf numFmtId="3" fontId="33" fillId="7" borderId="35" xfId="0" applyNumberFormat="1" applyFont="1" applyFill="1" applyBorder="1" applyAlignment="1">
      <alignment horizontal="center" vertical="center" wrapText="1"/>
    </xf>
    <xf numFmtId="3" fontId="33" fillId="7" borderId="36" xfId="0" applyNumberFormat="1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/>
    </xf>
    <xf numFmtId="0" fontId="31" fillId="4" borderId="0" xfId="0" applyFont="1" applyFill="1" applyAlignment="1">
      <alignment horizontal="center"/>
    </xf>
    <xf numFmtId="165" fontId="33" fillId="7" borderId="59" xfId="0" applyNumberFormat="1" applyFont="1" applyFill="1" applyBorder="1" applyAlignment="1">
      <alignment horizontal="center" vertical="center" wrapText="1"/>
    </xf>
    <xf numFmtId="165" fontId="33" fillId="7" borderId="6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3" fillId="7" borderId="63" xfId="0" applyFont="1" applyFill="1" applyBorder="1" applyAlignment="1">
      <alignment horizontal="center" vertical="center"/>
    </xf>
    <xf numFmtId="0" fontId="33" fillId="7" borderId="64" xfId="0" applyFont="1" applyFill="1" applyBorder="1" applyAlignment="1">
      <alignment horizontal="center" vertical="center"/>
    </xf>
    <xf numFmtId="1" fontId="33" fillId="7" borderId="35" xfId="0" applyNumberFormat="1" applyFont="1" applyFill="1" applyBorder="1" applyAlignment="1">
      <alignment horizontal="center" vertical="center"/>
    </xf>
    <xf numFmtId="1" fontId="33" fillId="7" borderId="36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33" fillId="7" borderId="66" xfId="0" applyFont="1" applyFill="1" applyBorder="1" applyAlignment="1">
      <alignment horizontal="center" vertical="center"/>
    </xf>
    <xf numFmtId="0" fontId="33" fillId="7" borderId="34" xfId="0" applyFont="1" applyFill="1" applyBorder="1" applyAlignment="1">
      <alignment horizontal="center" vertical="center" wrapText="1"/>
    </xf>
    <xf numFmtId="0" fontId="33" fillId="7" borderId="39" xfId="0" applyFont="1" applyFill="1" applyBorder="1" applyAlignment="1">
      <alignment vertical="center" wrapText="1"/>
    </xf>
    <xf numFmtId="0" fontId="33" fillId="7" borderId="3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45" fillId="0" borderId="0" xfId="0" applyFont="1" applyAlignment="1">
      <alignment horizontal="left"/>
    </xf>
    <xf numFmtId="3" fontId="33" fillId="7" borderId="14" xfId="0" applyNumberFormat="1" applyFont="1" applyFill="1" applyBorder="1" applyAlignment="1">
      <alignment horizontal="center" vertical="center"/>
    </xf>
    <xf numFmtId="3" fontId="33" fillId="7" borderId="40" xfId="0" applyNumberFormat="1" applyFont="1" applyFill="1" applyBorder="1" applyAlignment="1">
      <alignment horizontal="center" vertical="center"/>
    </xf>
    <xf numFmtId="3" fontId="33" fillId="7" borderId="38" xfId="0" applyNumberFormat="1" applyFont="1" applyFill="1" applyBorder="1" applyAlignment="1">
      <alignment horizontal="center" vertical="center"/>
    </xf>
    <xf numFmtId="3" fontId="33" fillId="7" borderId="41" xfId="0" applyNumberFormat="1" applyFont="1" applyFill="1" applyBorder="1" applyAlignment="1">
      <alignment horizontal="center" vertical="center"/>
    </xf>
    <xf numFmtId="0" fontId="33" fillId="7" borderId="37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3" fillId="7" borderId="36" xfId="0" applyFont="1" applyFill="1" applyBorder="1" applyAlignment="1">
      <alignment horizontal="center" vertical="center" wrapText="1"/>
    </xf>
    <xf numFmtId="0" fontId="33" fillId="7" borderId="38" xfId="0" applyFont="1" applyFill="1" applyBorder="1" applyAlignment="1">
      <alignment horizontal="center" vertical="center" wrapText="1"/>
    </xf>
    <xf numFmtId="0" fontId="33" fillId="7" borderId="41" xfId="0" applyFont="1" applyFill="1" applyBorder="1" applyAlignment="1">
      <alignment horizontal="center" vertical="center" wrapText="1"/>
    </xf>
    <xf numFmtId="1" fontId="33" fillId="7" borderId="35" xfId="0" quotePrefix="1" applyNumberFormat="1" applyFont="1" applyFill="1" applyBorder="1" applyAlignment="1">
      <alignment horizontal="center" vertical="center"/>
    </xf>
    <xf numFmtId="1" fontId="33" fillId="7" borderId="34" xfId="0" applyNumberFormat="1" applyFont="1" applyFill="1" applyBorder="1" applyAlignment="1">
      <alignment horizontal="center" vertical="center"/>
    </xf>
    <xf numFmtId="1" fontId="33" fillId="7" borderId="37" xfId="0" applyNumberFormat="1" applyFont="1" applyFill="1" applyBorder="1" applyAlignment="1">
      <alignment horizontal="center" vertical="center"/>
    </xf>
    <xf numFmtId="1" fontId="33" fillId="7" borderId="39" xfId="0" applyNumberFormat="1" applyFont="1" applyFill="1" applyBorder="1" applyAlignment="1">
      <alignment horizontal="center" vertical="center"/>
    </xf>
    <xf numFmtId="0" fontId="29" fillId="0" borderId="0" xfId="8" applyFont="1" applyAlignment="1">
      <alignment horizontal="center"/>
    </xf>
    <xf numFmtId="0" fontId="33" fillId="7" borderId="35" xfId="8" applyFont="1" applyFill="1" applyBorder="1" applyAlignment="1">
      <alignment horizontal="center" vertical="center" wrapText="1"/>
    </xf>
    <xf numFmtId="0" fontId="33" fillId="7" borderId="36" xfId="8" applyFont="1" applyFill="1" applyBorder="1" applyAlignment="1">
      <alignment horizontal="center" vertical="center" wrapText="1"/>
    </xf>
    <xf numFmtId="0" fontId="33" fillId="7" borderId="14" xfId="8" applyFont="1" applyFill="1" applyBorder="1" applyAlignment="1">
      <alignment horizontal="center" vertical="center"/>
    </xf>
    <xf numFmtId="0" fontId="33" fillId="7" borderId="14" xfId="8" applyFont="1" applyFill="1" applyBorder="1" applyAlignment="1">
      <alignment horizontal="center" vertical="center" wrapText="1"/>
    </xf>
    <xf numFmtId="0" fontId="33" fillId="7" borderId="14" xfId="8" quotePrefix="1" applyFont="1" applyFill="1" applyBorder="1" applyAlignment="1">
      <alignment horizontal="center" vertical="center" wrapText="1"/>
    </xf>
    <xf numFmtId="0" fontId="33" fillId="7" borderId="38" xfId="8" applyFont="1" applyFill="1" applyBorder="1" applyAlignment="1">
      <alignment horizontal="center" vertical="center" wrapText="1"/>
    </xf>
    <xf numFmtId="0" fontId="22" fillId="0" borderId="0" xfId="8" applyFont="1" applyAlignment="1">
      <alignment horizontal="center"/>
    </xf>
    <xf numFmtId="0" fontId="33" fillId="7" borderId="35" xfId="8" applyFont="1" applyFill="1" applyBorder="1" applyAlignment="1">
      <alignment horizontal="center" vertical="center"/>
    </xf>
    <xf numFmtId="0" fontId="33" fillId="7" borderId="36" xfId="8" applyFont="1" applyFill="1" applyBorder="1" applyAlignment="1">
      <alignment horizontal="center" vertical="center"/>
    </xf>
    <xf numFmtId="0" fontId="33" fillId="7" borderId="38" xfId="8" applyFont="1" applyFill="1" applyBorder="1" applyAlignment="1">
      <alignment horizontal="center" vertical="center"/>
    </xf>
    <xf numFmtId="0" fontId="33" fillId="7" borderId="59" xfId="8" applyFont="1" applyFill="1" applyBorder="1" applyAlignment="1">
      <alignment horizontal="center" vertical="center"/>
    </xf>
    <xf numFmtId="0" fontId="33" fillId="7" borderId="65" xfId="8" applyFont="1" applyFill="1" applyBorder="1" applyAlignment="1">
      <alignment horizontal="center" vertical="center"/>
    </xf>
    <xf numFmtId="0" fontId="33" fillId="7" borderId="60" xfId="8" applyFont="1" applyFill="1" applyBorder="1" applyAlignment="1">
      <alignment horizontal="center" vertical="center"/>
    </xf>
    <xf numFmtId="0" fontId="33" fillId="7" borderId="34" xfId="8" applyFont="1" applyFill="1" applyBorder="1" applyAlignment="1">
      <alignment horizontal="center" vertical="center"/>
    </xf>
    <xf numFmtId="0" fontId="33" fillId="7" borderId="37" xfId="8" applyFont="1" applyFill="1" applyBorder="1" applyAlignment="1">
      <alignment horizontal="center" vertical="center"/>
    </xf>
    <xf numFmtId="0" fontId="33" fillId="7" borderId="39" xfId="8" applyFont="1" applyFill="1" applyBorder="1" applyAlignment="1">
      <alignment horizontal="center" vertical="center"/>
    </xf>
    <xf numFmtId="0" fontId="31" fillId="0" borderId="0" xfId="8" applyFont="1" applyAlignment="1">
      <alignment horizontal="center"/>
    </xf>
  </cellXfs>
  <cellStyles count="10">
    <cellStyle name="Euro" xfId="1" xr:uid="{00000000-0005-0000-0000-000000000000}"/>
    <cellStyle name="Hipervínculo" xfId="6" builtinId="8"/>
    <cellStyle name="Hipervínculo 2" xfId="9" xr:uid="{00000000-0005-0000-0000-000002000000}"/>
    <cellStyle name="Normal" xfId="0" builtinId="0"/>
    <cellStyle name="Normal 2" xfId="5" xr:uid="{00000000-0005-0000-0000-000004000000}"/>
    <cellStyle name="Normal 2 2" xfId="8" xr:uid="{00000000-0005-0000-0000-000005000000}"/>
    <cellStyle name="Normal 3" xfId="7" xr:uid="{00000000-0005-0000-0000-000006000000}"/>
    <cellStyle name="Normal_2.1 EnctaInd Empresas 2006 DATOS_INE_nc44707" xfId="2" xr:uid="{00000000-0005-0000-0000-000007000000}"/>
    <cellStyle name="Normal_EnctaInd Empresas 2001" xfId="3" xr:uid="{00000000-0005-0000-0000-000008000000}"/>
    <cellStyle name="pepe" xfId="4" xr:uid="{00000000-0005-0000-0000-000009000000}"/>
  </cellStyles>
  <dxfs count="0"/>
  <tableStyles count="0" defaultTableStyle="TableStyleMedium9" defaultPivotStyle="PivotStyleLight16"/>
  <colors>
    <mruColors>
      <color rgb="FFFFCCCC"/>
      <color rgb="FFFF99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Distribución de las empresas de la Industria de la Alimentación
según subsector de actividad. Año 2022</a:t>
            </a:r>
          </a:p>
        </c:rich>
      </c:tx>
      <c:layout>
        <c:manualLayout>
          <c:xMode val="edge"/>
          <c:yMode val="edge"/>
          <c:x val="0.10902859211002533"/>
          <c:y val="2.81386407138512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198470991456482"/>
          <c:y val="0.30973451327433632"/>
          <c:w val="0.46050139663621875"/>
          <c:h val="0.41814159292035397"/>
        </c:manualLayout>
      </c:layout>
      <c:pie3DChart>
        <c:varyColors val="1"/>
        <c:ser>
          <c:idx val="0"/>
          <c:order val="0"/>
          <c:tx>
            <c:strRef>
              <c:f>'6.2.1'!$A$8:$A$15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4BB-43E2-B9C7-B0FC4681AF4A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4BB-43E2-B9C7-B0FC4681AF4A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4BB-43E2-B9C7-B0FC4681AF4A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4BB-43E2-B9C7-B0FC4681AF4A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4BB-43E2-B9C7-B0FC4681AF4A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4BB-43E2-B9C7-B0FC4681AF4A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4BB-43E2-B9C7-B0FC4681AF4A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A4BB-43E2-B9C7-B0FC4681AF4A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A4BB-43E2-B9C7-B0FC4681AF4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A4BB-43E2-B9C7-B0FC4681AF4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A4BB-43E2-B9C7-B0FC4681AF4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A4BB-43E2-B9C7-B0FC4681AF4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A4BB-43E2-B9C7-B0FC4681AF4A}"/>
              </c:ext>
            </c:extLst>
          </c:dPt>
          <c:dLbls>
            <c:dLbl>
              <c:idx val="0"/>
              <c:layout>
                <c:manualLayout>
                  <c:x val="5.1848198864018868E-2"/>
                  <c:y val="-6.88529597727449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BB-43E2-B9C7-B0FC4681AF4A}"/>
                </c:ext>
              </c:extLst>
            </c:dLbl>
            <c:dLbl>
              <c:idx val="1"/>
              <c:layout>
                <c:manualLayout>
                  <c:x val="4.7945330007406917E-2"/>
                  <c:y val="-9.7286402852838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BB-43E2-B9C7-B0FC4681AF4A}"/>
                </c:ext>
              </c:extLst>
            </c:dLbl>
            <c:dLbl>
              <c:idx val="2"/>
              <c:layout>
                <c:manualLayout>
                  <c:x val="4.2237235103705993E-2"/>
                  <c:y val="-4.97181142228240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BB-43E2-B9C7-B0FC4681AF4A}"/>
                </c:ext>
              </c:extLst>
            </c:dLbl>
            <c:dLbl>
              <c:idx val="3"/>
              <c:layout>
                <c:manualLayout>
                  <c:x val="5.0615279243398814E-2"/>
                  <c:y val="2.36141005191656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BB-43E2-B9C7-B0FC4681AF4A}"/>
                </c:ext>
              </c:extLst>
            </c:dLbl>
            <c:dLbl>
              <c:idx val="4"/>
              <c:layout>
                <c:manualLayout>
                  <c:x val="2.6056098443720595E-2"/>
                  <c:y val="2.62820505901463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BB-43E2-B9C7-B0FC4681AF4A}"/>
                </c:ext>
              </c:extLst>
            </c:dLbl>
            <c:dLbl>
              <c:idx val="5"/>
              <c:layout>
                <c:manualLayout>
                  <c:x val="-9.0957745204487874E-3"/>
                  <c:y val="6.73003297480207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BB-43E2-B9C7-B0FC4681AF4A}"/>
                </c:ext>
              </c:extLst>
            </c:dLbl>
            <c:dLbl>
              <c:idx val="6"/>
              <c:layout>
                <c:manualLayout>
                  <c:x val="-2.4634545783568607E-2"/>
                  <c:y val="7.28230424247002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BB-43E2-B9C7-B0FC4681AF4A}"/>
                </c:ext>
              </c:extLst>
            </c:dLbl>
            <c:dLbl>
              <c:idx val="7"/>
              <c:layout>
                <c:manualLayout>
                  <c:x val="-4.6398841838581252E-4"/>
                  <c:y val="-5.26571430113388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4BB-43E2-B9C7-B0FC4681AF4A}"/>
                </c:ext>
              </c:extLst>
            </c:dLbl>
            <c:dLbl>
              <c:idx val="8"/>
              <c:layout>
                <c:manualLayout>
                  <c:x val="-6.4266525431671523E-2"/>
                  <c:y val="-4.56296502542108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4BB-43E2-B9C7-B0FC4681AF4A}"/>
                </c:ext>
              </c:extLst>
            </c:dLbl>
            <c:dLbl>
              <c:idx val="9"/>
              <c:layout>
                <c:manualLayout>
                  <c:x val="-9.6324881044566706E-3"/>
                  <c:y val="-0.1404260788245935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4BB-43E2-B9C7-B0FC4681AF4A}"/>
                </c:ext>
              </c:extLst>
            </c:dLbl>
            <c:dLbl>
              <c:idx val="10"/>
              <c:layout>
                <c:manualLayout>
                  <c:x val="-3.4841339368034685E-3"/>
                  <c:y val="-0.10049736733827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4BB-43E2-B9C7-B0FC4681AF4A}"/>
                </c:ext>
              </c:extLst>
            </c:dLbl>
            <c:dLbl>
              <c:idx val="11"/>
              <c:layout>
                <c:manualLayout>
                  <c:x val="-8.3284233334931233E-4"/>
                  <c:y val="-7.6219729769902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4BB-43E2-B9C7-B0FC4681AF4A}"/>
                </c:ext>
              </c:extLst>
            </c:dLbl>
            <c:dLbl>
              <c:idx val="12"/>
              <c:layout>
                <c:manualLayout>
                  <c:x val="4.5200808377275345E-2"/>
                  <c:y val="-8.94940660530888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4BB-43E2-B9C7-B0FC4681AF4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'6.2.1'!$B$8:$B$15</c:f>
              <c:numCache>
                <c:formatCode>#,##0\ \ </c:formatCode>
                <c:ptCount val="8"/>
                <c:pt idx="0">
                  <c:v>3477</c:v>
                </c:pt>
                <c:pt idx="1">
                  <c:v>599</c:v>
                </c:pt>
                <c:pt idx="2">
                  <c:v>1445</c:v>
                </c:pt>
                <c:pt idx="3">
                  <c:v>1707</c:v>
                </c:pt>
                <c:pt idx="4">
                  <c:v>1694</c:v>
                </c:pt>
                <c:pt idx="5">
                  <c:v>389</c:v>
                </c:pt>
                <c:pt idx="6">
                  <c:v>11591</c:v>
                </c:pt>
                <c:pt idx="7">
                  <c:v>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4BB-43E2-B9C7-B0FC4681AF4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75209495432821"/>
          <c:y val="1.5486725663716928E-2"/>
          <c:w val="0.30154170951283787"/>
          <c:h val="0.96017699115044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Ubuntu Light" panose="020B0604030602030204" pitchFamily="34" charset="0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 la población activa, ocupada y parada de la Industria de la Alimentación (miles de personas)</a:t>
            </a:r>
          </a:p>
        </c:rich>
      </c:tx>
      <c:layout>
        <c:manualLayout>
          <c:xMode val="edge"/>
          <c:yMode val="edge"/>
          <c:x val="0.11005701254275937"/>
          <c:y val="3.080568720379147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909167048442208E-2"/>
          <c:y val="0.24881516587677824"/>
          <c:w val="0.87993212633680762"/>
          <c:h val="0.55924170616113988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'6.13'!$A$7:$A$21</c:f>
              <c:strCache>
                <c:ptCount val="15"/>
                <c:pt idx="0">
                  <c:v>2008 (1)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 (P)</c:v>
                </c:pt>
              </c:strCache>
            </c:strRef>
          </c:cat>
          <c:val>
            <c:numRef>
              <c:f>'6.13'!$B$7:$B$21</c:f>
              <c:numCache>
                <c:formatCode>#,##0.0__;\–#,##0.0__;0.0__;@__</c:formatCode>
                <c:ptCount val="15"/>
                <c:pt idx="0">
                  <c:v>548.65</c:v>
                </c:pt>
                <c:pt idx="1">
                  <c:v>467.6</c:v>
                </c:pt>
                <c:pt idx="2">
                  <c:v>438.42500000000001</c:v>
                </c:pt>
                <c:pt idx="3">
                  <c:v>439.6</c:v>
                </c:pt>
                <c:pt idx="4">
                  <c:v>445.72500000000002</c:v>
                </c:pt>
                <c:pt idx="5">
                  <c:v>454.1</c:v>
                </c:pt>
                <c:pt idx="6">
                  <c:v>468.5</c:v>
                </c:pt>
                <c:pt idx="7">
                  <c:v>454.1</c:v>
                </c:pt>
                <c:pt idx="8">
                  <c:v>468.92500000000001</c:v>
                </c:pt>
                <c:pt idx="9">
                  <c:v>494.27499999999998</c:v>
                </c:pt>
                <c:pt idx="10">
                  <c:v>485.3</c:v>
                </c:pt>
                <c:pt idx="11">
                  <c:v>493.6</c:v>
                </c:pt>
                <c:pt idx="12">
                  <c:v>508.9</c:v>
                </c:pt>
                <c:pt idx="13">
                  <c:v>490.375</c:v>
                </c:pt>
                <c:pt idx="14">
                  <c:v>514.27499999999998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DD-46D5-B62E-24D39B153D59}"/>
            </c:ext>
          </c:extLst>
        </c:ser>
        <c:ser>
          <c:idx val="1"/>
          <c:order val="1"/>
          <c:tx>
            <c:strRef>
              <c:f>'6.13'!$C$6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'6.13'!$A$7:$A$21</c:f>
              <c:strCache>
                <c:ptCount val="15"/>
                <c:pt idx="0">
                  <c:v>2008 (1)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 (P)</c:v>
                </c:pt>
              </c:strCache>
            </c:strRef>
          </c:cat>
          <c:val>
            <c:numRef>
              <c:f>'6.13'!$C$7:$C$21</c:f>
              <c:numCache>
                <c:formatCode>#,##0.0__;\–#,##0.0__;0.0__;@__</c:formatCode>
                <c:ptCount val="15"/>
                <c:pt idx="0">
                  <c:v>509</c:v>
                </c:pt>
                <c:pt idx="1">
                  <c:v>415.6</c:v>
                </c:pt>
                <c:pt idx="2">
                  <c:v>392.27499999999998</c:v>
                </c:pt>
                <c:pt idx="3">
                  <c:v>393.1</c:v>
                </c:pt>
                <c:pt idx="4">
                  <c:v>388.92500000000001</c:v>
                </c:pt>
                <c:pt idx="5">
                  <c:v>393.3</c:v>
                </c:pt>
                <c:pt idx="6">
                  <c:v>420.7</c:v>
                </c:pt>
                <c:pt idx="7">
                  <c:v>414</c:v>
                </c:pt>
                <c:pt idx="8">
                  <c:v>423.67500000000001</c:v>
                </c:pt>
                <c:pt idx="9">
                  <c:v>448.02499999999998</c:v>
                </c:pt>
                <c:pt idx="10">
                  <c:v>442.4</c:v>
                </c:pt>
                <c:pt idx="11">
                  <c:v>456.1</c:v>
                </c:pt>
                <c:pt idx="12">
                  <c:v>460.5</c:v>
                </c:pt>
                <c:pt idx="13">
                  <c:v>452</c:v>
                </c:pt>
                <c:pt idx="14">
                  <c:v>471.5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DD-46D5-B62E-24D39B153D59}"/>
            </c:ext>
          </c:extLst>
        </c:ser>
        <c:ser>
          <c:idx val="2"/>
          <c:order val="2"/>
          <c:tx>
            <c:strRef>
              <c:f>'6.13'!$D$6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'6.13'!$A$7:$A$21</c:f>
              <c:strCache>
                <c:ptCount val="15"/>
                <c:pt idx="0">
                  <c:v>2008 (1)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 (P)</c:v>
                </c:pt>
              </c:strCache>
            </c:strRef>
          </c:cat>
          <c:val>
            <c:numRef>
              <c:f>'6.13'!$D$7:$D$21</c:f>
              <c:numCache>
                <c:formatCode>#,##0.0__;\–#,##0.0__;0.0__;@__</c:formatCode>
                <c:ptCount val="15"/>
                <c:pt idx="0">
                  <c:v>39.649999999999977</c:v>
                </c:pt>
                <c:pt idx="1">
                  <c:v>52</c:v>
                </c:pt>
                <c:pt idx="2">
                  <c:v>46.150000000000034</c:v>
                </c:pt>
                <c:pt idx="3">
                  <c:v>46.5</c:v>
                </c:pt>
                <c:pt idx="4">
                  <c:v>56.800000000000011</c:v>
                </c:pt>
                <c:pt idx="5">
                  <c:v>60.800000000000011</c:v>
                </c:pt>
                <c:pt idx="6">
                  <c:v>47.800000000000011</c:v>
                </c:pt>
                <c:pt idx="7">
                  <c:v>40.100000000000023</c:v>
                </c:pt>
                <c:pt idx="8">
                  <c:v>45.25</c:v>
                </c:pt>
                <c:pt idx="9">
                  <c:v>46.25</c:v>
                </c:pt>
                <c:pt idx="10">
                  <c:v>42.900000000000034</c:v>
                </c:pt>
                <c:pt idx="11">
                  <c:v>37.5</c:v>
                </c:pt>
                <c:pt idx="12">
                  <c:v>48.399999999999977</c:v>
                </c:pt>
                <c:pt idx="13">
                  <c:v>38.375</c:v>
                </c:pt>
                <c:pt idx="14">
                  <c:v>42.774999999999977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DD-46D5-B62E-24D39B153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279520"/>
        <c:axId val="420280064"/>
      </c:lineChart>
      <c:catAx>
        <c:axId val="42027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00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79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59288555293188"/>
          <c:y val="0.15694871216233533"/>
          <c:w val="0.46312217175621562"/>
          <c:h val="5.92417061611374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GRAFICO: Valor de los alimentos comprados según destino de la compra (millones de euros)</a:t>
            </a:r>
          </a:p>
        </c:rich>
      </c:tx>
      <c:layout>
        <c:manualLayout>
          <c:xMode val="edge"/>
          <c:yMode val="edge"/>
          <c:x val="0.11143416927899687"/>
          <c:y val="3.13901345291479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036819579194192"/>
          <c:y val="0.21300448430493377"/>
          <c:w val="0.76533799647268963"/>
          <c:h val="0.61434977578475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'6.14'!$B$5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Hogares</c:v>
              </c:pt>
              <c:pt idx="1">
                <c:v>0</c:v>
              </c:pt>
            </c:strLit>
          </c:cat>
          <c:val>
            <c:numRef>
              <c:f>'6.14'!$B$48</c:f>
              <c:numCache>
                <c:formatCode>#,##0.00</c:formatCode>
                <c:ptCount val="1"/>
                <c:pt idx="0">
                  <c:v>74543.604005105997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0-423E-959F-4B4988E25DCC}"/>
            </c:ext>
          </c:extLst>
        </c:ser>
        <c:ser>
          <c:idx val="1"/>
          <c:order val="1"/>
          <c:tx>
            <c:strRef>
              <c:f>'6.14'!$C$5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Hogares</c:v>
              </c:pt>
              <c:pt idx="1">
                <c:v>0</c:v>
              </c:pt>
            </c:strLit>
          </c:cat>
          <c:val>
            <c:numRef>
              <c:f>'6.14'!$C$48</c:f>
              <c:numCache>
                <c:formatCode>#,##0.00</c:formatCode>
                <c:ptCount val="1"/>
                <c:pt idx="0">
                  <c:v>73893.395499284001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50-423E-959F-4B4988E25DCC}"/>
            </c:ext>
          </c:extLst>
        </c:ser>
        <c:dLbls>
          <c:showLegendKey val="1"/>
          <c:showVal val="1"/>
          <c:showCatName val="0"/>
          <c:showSerName val="0"/>
          <c:showPercent val="0"/>
          <c:showBubbleSize val="0"/>
        </c:dLbls>
        <c:gapWidth val="150"/>
        <c:axId val="245617392"/>
        <c:axId val="245620656"/>
      </c:barChart>
      <c:catAx>
        <c:axId val="24561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562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62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5617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67978179843507"/>
          <c:y val="0.93118364236728468"/>
          <c:w val="0.67484713115828798"/>
          <c:h val="5.38116591928251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Cantidad comprada total por persona según producto. Año 2022</a:t>
            </a:r>
          </a:p>
        </c:rich>
      </c:tx>
      <c:layout>
        <c:manualLayout>
          <c:xMode val="edge"/>
          <c:yMode val="edge"/>
          <c:x val="0.26453268627738424"/>
          <c:y val="1.79149367692674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1.9253896079891423E-2"/>
          <c:y val="6.0253161536626104E-2"/>
          <c:w val="0.96269667886098165"/>
          <c:h val="0.589803012746233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'6.15'!$A$8</c:f>
              <c:strCache>
                <c:ptCount val="1"/>
                <c:pt idx="0">
                  <c:v>Total Huevos (Kgs.)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'6.15'!$E$8</c:f>
              <c:numCache>
                <c:formatCode>0.00</c:formatCode>
                <c:ptCount val="1"/>
                <c:pt idx="0">
                  <c:v>8.1116309018300274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4-412E-9BDD-66D169041329}"/>
            </c:ext>
          </c:extLst>
        </c:ser>
        <c:ser>
          <c:idx val="1"/>
          <c:order val="1"/>
          <c:tx>
            <c:strRef>
              <c:f>'6.15'!$A$9</c:f>
              <c:strCache>
                <c:ptCount val="1"/>
                <c:pt idx="0">
                  <c:v>Total Carne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'6.15'!$E$9</c:f>
              <c:numCache>
                <c:formatCode>0.00</c:formatCode>
                <c:ptCount val="1"/>
                <c:pt idx="0">
                  <c:v>39.067828987241342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4-412E-9BDD-66D169041329}"/>
            </c:ext>
          </c:extLst>
        </c:ser>
        <c:ser>
          <c:idx val="2"/>
          <c:order val="2"/>
          <c:tx>
            <c:strRef>
              <c:f>'6.15'!$A$10</c:f>
              <c:strCache>
                <c:ptCount val="1"/>
                <c:pt idx="0">
                  <c:v>Total Pesca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'6.15'!$E$10</c:f>
              <c:numCache>
                <c:formatCode>0.00</c:formatCode>
                <c:ptCount val="1"/>
                <c:pt idx="0">
                  <c:v>19.186707002377076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74-412E-9BDD-66D169041329}"/>
            </c:ext>
          </c:extLst>
        </c:ser>
        <c:ser>
          <c:idx val="3"/>
          <c:order val="3"/>
          <c:tx>
            <c:strRef>
              <c:f>'6.15'!$A$11</c:f>
              <c:strCache>
                <c:ptCount val="1"/>
                <c:pt idx="0">
                  <c:v>Total Leche Líquida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'6.15'!$E$11</c:f>
              <c:numCache>
                <c:formatCode>0.00</c:formatCode>
                <c:ptCount val="1"/>
                <c:pt idx="0">
                  <c:v>65.421870358187135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74-412E-9BDD-66D169041329}"/>
            </c:ext>
          </c:extLst>
        </c:ser>
        <c:ser>
          <c:idx val="4"/>
          <c:order val="4"/>
          <c:tx>
            <c:strRef>
              <c:f>'6.15'!$A$12</c:f>
              <c:strCache>
                <c:ptCount val="1"/>
                <c:pt idx="0">
                  <c:v>Total Otras Leches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'6.15'!$E$12</c:f>
              <c:numCache>
                <c:formatCode>0.00</c:formatCode>
                <c:ptCount val="1"/>
                <c:pt idx="0">
                  <c:v>0.53940981183731262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74-412E-9BDD-66D169041329}"/>
            </c:ext>
          </c:extLst>
        </c:ser>
        <c:ser>
          <c:idx val="5"/>
          <c:order val="5"/>
          <c:tx>
            <c:strRef>
              <c:f>'6.15'!$A$13</c:f>
              <c:strCache>
                <c:ptCount val="1"/>
                <c:pt idx="0">
                  <c:v>Derivados Lácteos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'6.15'!$E$13</c:f>
              <c:numCache>
                <c:formatCode>0.00</c:formatCode>
                <c:ptCount val="1"/>
                <c:pt idx="0">
                  <c:v>32.720006436393099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74-412E-9BDD-66D169041329}"/>
            </c:ext>
          </c:extLst>
        </c:ser>
        <c:ser>
          <c:idx val="6"/>
          <c:order val="6"/>
          <c:tx>
            <c:strRef>
              <c:f>'6.15'!$A$14</c:f>
              <c:strCache>
                <c:ptCount val="1"/>
                <c:pt idx="0">
                  <c:v>Pan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'6.15'!$E$14</c:f>
              <c:numCache>
                <c:formatCode>0.00</c:formatCode>
                <c:ptCount val="1"/>
                <c:pt idx="0">
                  <c:v>27.937057541703481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74-412E-9BDD-66D169041329}"/>
            </c:ext>
          </c:extLst>
        </c:ser>
        <c:ser>
          <c:idx val="7"/>
          <c:order val="7"/>
          <c:tx>
            <c:strRef>
              <c:f>'6.15'!$A$15</c:f>
              <c:strCache>
                <c:ptCount val="1"/>
                <c:pt idx="0">
                  <c:v>Bollería/Pastelería/Galletas/Cereales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'6.15'!$E$15</c:f>
              <c:numCache>
                <c:formatCode>0.00</c:formatCode>
                <c:ptCount val="1"/>
                <c:pt idx="0">
                  <c:v>12.659384015499842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74-412E-9BDD-66D169041329}"/>
            </c:ext>
          </c:extLst>
        </c:ser>
        <c:ser>
          <c:idx val="8"/>
          <c:order val="8"/>
          <c:tx>
            <c:strRef>
              <c:f>'6.15'!$A$16</c:f>
              <c:strCache>
                <c:ptCount val="1"/>
                <c:pt idx="0">
                  <c:v>Chocolates/Cacaos/Suc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'6.15'!$E$16</c:f>
              <c:numCache>
                <c:formatCode>0.00</c:formatCode>
                <c:ptCount val="1"/>
                <c:pt idx="0">
                  <c:v>3.2802559239777129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74-412E-9BDD-66D169041329}"/>
            </c:ext>
          </c:extLst>
        </c:ser>
        <c:ser>
          <c:idx val="9"/>
          <c:order val="9"/>
          <c:tx>
            <c:strRef>
              <c:f>'6.15'!$A$17</c:f>
              <c:strCache>
                <c:ptCount val="1"/>
                <c:pt idx="0">
                  <c:v>Cafés e Infusiones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'6.15'!$E$17</c:f>
              <c:numCache>
                <c:formatCode>0.00</c:formatCode>
                <c:ptCount val="1"/>
                <c:pt idx="0">
                  <c:v>1.8011519888076752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274-412E-9BDD-66D169041329}"/>
            </c:ext>
          </c:extLst>
        </c:ser>
        <c:ser>
          <c:idx val="10"/>
          <c:order val="10"/>
          <c:tx>
            <c:strRef>
              <c:f>'6.15'!$A$18</c:f>
              <c:strCache>
                <c:ptCount val="1"/>
                <c:pt idx="0">
                  <c:v>Arroz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'6.15'!$E$18</c:f>
              <c:numCache>
                <c:formatCode>0.00</c:formatCode>
                <c:ptCount val="1"/>
                <c:pt idx="0">
                  <c:v>3.8264517923680321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74-412E-9BDD-66D169041329}"/>
            </c:ext>
          </c:extLst>
        </c:ser>
        <c:ser>
          <c:idx val="11"/>
          <c:order val="11"/>
          <c:tx>
            <c:strRef>
              <c:f>'6.15'!$A$19</c:f>
              <c:strCache>
                <c:ptCount val="1"/>
                <c:pt idx="0">
                  <c:v>Total Pastas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'6.15'!$E$19</c:f>
              <c:numCache>
                <c:formatCode>0.00</c:formatCode>
                <c:ptCount val="1"/>
                <c:pt idx="0">
                  <c:v>4.1209103085872751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274-412E-9BDD-66D169041329}"/>
            </c:ext>
          </c:extLst>
        </c:ser>
        <c:ser>
          <c:idx val="12"/>
          <c:order val="12"/>
          <c:tx>
            <c:strRef>
              <c:f>'6.15'!$A$20</c:f>
              <c:strCache>
                <c:ptCount val="1"/>
                <c:pt idx="0">
                  <c:v>Azucar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'6.15'!$E$20</c:f>
              <c:numCache>
                <c:formatCode>0.00</c:formatCode>
                <c:ptCount val="1"/>
                <c:pt idx="0">
                  <c:v>2.6010303575015503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274-412E-9BDD-66D169041329}"/>
            </c:ext>
          </c:extLst>
        </c:ser>
        <c:ser>
          <c:idx val="13"/>
          <c:order val="13"/>
          <c:tx>
            <c:strRef>
              <c:f>'6.15'!$A$21</c:f>
              <c:strCache>
                <c:ptCount val="1"/>
                <c:pt idx="0">
                  <c:v>Legumbres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'6.15'!$E$21</c:f>
              <c:numCache>
                <c:formatCode>0.00</c:formatCode>
                <c:ptCount val="1"/>
                <c:pt idx="0">
                  <c:v>3.3375468791976513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274-412E-9BDD-66D169041329}"/>
            </c:ext>
          </c:extLst>
        </c:ser>
        <c:ser>
          <c:idx val="14"/>
          <c:order val="14"/>
          <c:tx>
            <c:strRef>
              <c:f>'6.15'!$A$22</c:f>
              <c:strCache>
                <c:ptCount val="1"/>
                <c:pt idx="0">
                  <c:v>Total Aceite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'6.15'!$E$22</c:f>
              <c:numCache>
                <c:formatCode>0.00</c:formatCode>
                <c:ptCount val="1"/>
                <c:pt idx="0">
                  <c:v>10.304657871123725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274-412E-9BDD-66D169041329}"/>
            </c:ext>
          </c:extLst>
        </c:ser>
        <c:ser>
          <c:idx val="15"/>
          <c:order val="15"/>
          <c:tx>
            <c:strRef>
              <c:f>'6.15'!$A$23</c:f>
              <c:strCache>
                <c:ptCount val="1"/>
                <c:pt idx="0">
                  <c:v>Total Aceite  oliva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'6.15'!$E$23</c:f>
              <c:numCache>
                <c:formatCode>0.00</c:formatCode>
                <c:ptCount val="1"/>
                <c:pt idx="0">
                  <c:v>7.258919000114938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274-412E-9BDD-66D169041329}"/>
            </c:ext>
          </c:extLst>
        </c:ser>
        <c:ser>
          <c:idx val="16"/>
          <c:order val="16"/>
          <c:tx>
            <c:strRef>
              <c:f>'6.15'!$A$24</c:f>
              <c:strCache>
                <c:ptCount val="1"/>
                <c:pt idx="0">
                  <c:v>Aceite De Girasol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'6.15'!$E$24</c:f>
              <c:numCache>
                <c:formatCode>0.00</c:formatCode>
                <c:ptCount val="1"/>
                <c:pt idx="0">
                  <c:v>2.7069053381904142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274-412E-9BDD-66D169041329}"/>
            </c:ext>
          </c:extLst>
        </c:ser>
        <c:ser>
          <c:idx val="17"/>
          <c:order val="17"/>
          <c:tx>
            <c:strRef>
              <c:f>'6.15'!$A$25</c:f>
              <c:strCache>
                <c:ptCount val="1"/>
                <c:pt idx="0">
                  <c:v>Margarina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7547184806906902E-2"/>
                  <c:y val="-2.76319717406178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74-412E-9BDD-66D1690413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'6.15'!$E$25</c:f>
              <c:numCache>
                <c:formatCode>0.00</c:formatCode>
                <c:ptCount val="1"/>
                <c:pt idx="0">
                  <c:v>0.4956762320096495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274-412E-9BDD-66D169041329}"/>
            </c:ext>
          </c:extLst>
        </c:ser>
        <c:ser>
          <c:idx val="18"/>
          <c:order val="18"/>
          <c:tx>
            <c:strRef>
              <c:f>'6.15'!$A$26</c:f>
              <c:strCache>
                <c:ptCount val="1"/>
                <c:pt idx="0">
                  <c:v>Patatas Frescas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'6.15'!$E$26</c:f>
              <c:numCache>
                <c:formatCode>0.00</c:formatCode>
                <c:ptCount val="1"/>
                <c:pt idx="0">
                  <c:v>18.329841312232809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274-412E-9BDD-66D169041329}"/>
            </c:ext>
          </c:extLst>
        </c:ser>
        <c:ser>
          <c:idx val="19"/>
          <c:order val="19"/>
          <c:tx>
            <c:strRef>
              <c:f>'6.15'!$A$27</c:f>
              <c:strCache>
                <c:ptCount val="1"/>
                <c:pt idx="0">
                  <c:v>Patatas Congeladas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'6.15'!$E$27</c:f>
              <c:numCache>
                <c:formatCode>0.00</c:formatCode>
                <c:ptCount val="1"/>
                <c:pt idx="0">
                  <c:v>1.0034295896254095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274-412E-9BDD-66D169041329}"/>
            </c:ext>
          </c:extLst>
        </c:ser>
        <c:ser>
          <c:idx val="20"/>
          <c:order val="20"/>
          <c:tx>
            <c:strRef>
              <c:f>'6.15'!$A$28</c:f>
              <c:strCache>
                <c:ptCount val="1"/>
                <c:pt idx="0">
                  <c:v>Patatas Procesadas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375127027984925E-2"/>
                  <c:y val="2.63920713663529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274-412E-9BDD-66D1690413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'6.15'!$E$28</c:f>
              <c:numCache>
                <c:formatCode>0.00</c:formatCode>
                <c:ptCount val="1"/>
                <c:pt idx="0">
                  <c:v>1.4174191005374353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274-412E-9BDD-66D169041329}"/>
            </c:ext>
          </c:extLst>
        </c:ser>
        <c:ser>
          <c:idx val="21"/>
          <c:order val="21"/>
          <c:tx>
            <c:strRef>
              <c:f>'6.15'!$A$29</c:f>
              <c:strCache>
                <c:ptCount val="1"/>
                <c:pt idx="0">
                  <c:v>Total Hortalizas Frescas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'6.15'!$E$29</c:f>
              <c:numCache>
                <c:formatCode>0.00</c:formatCode>
                <c:ptCount val="1"/>
                <c:pt idx="0">
                  <c:v>50.216963612680509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274-412E-9BDD-66D169041329}"/>
            </c:ext>
          </c:extLst>
        </c:ser>
        <c:ser>
          <c:idx val="22"/>
          <c:order val="22"/>
          <c:tx>
            <c:strRef>
              <c:f>'6.15'!$A$30</c:f>
              <c:strCache>
                <c:ptCount val="1"/>
                <c:pt idx="0">
                  <c:v>Total Frutas Fresca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'6.15'!$E$30</c:f>
              <c:numCache>
                <c:formatCode>0.00</c:formatCode>
                <c:ptCount val="1"/>
                <c:pt idx="0">
                  <c:v>80.665755461817071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274-412E-9BDD-66D169041329}"/>
            </c:ext>
          </c:extLst>
        </c:ser>
        <c:ser>
          <c:idx val="23"/>
          <c:order val="23"/>
          <c:tx>
            <c:strRef>
              <c:f>'6.15'!$A$31</c:f>
              <c:strCache>
                <c:ptCount val="1"/>
                <c:pt idx="0">
                  <c:v>Aceitunas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'6.15'!$E$31</c:f>
              <c:numCache>
                <c:formatCode>0.00</c:formatCode>
                <c:ptCount val="1"/>
                <c:pt idx="0">
                  <c:v>2.4000261401745213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7274-412E-9BDD-66D169041329}"/>
            </c:ext>
          </c:extLst>
        </c:ser>
        <c:ser>
          <c:idx val="24"/>
          <c:order val="24"/>
          <c:tx>
            <c:strRef>
              <c:f>'6.15'!$A$32</c:f>
              <c:strCache>
                <c:ptCount val="1"/>
                <c:pt idx="0">
                  <c:v>Frutos Secos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163224102960668E-2"/>
                  <c:y val="3.66258692388339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274-412E-9BDD-66D1690413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'6.15'!$E$32</c:f>
              <c:numCache>
                <c:formatCode>0.00</c:formatCode>
                <c:ptCount val="1"/>
                <c:pt idx="0">
                  <c:v>3.2356142481759624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7274-412E-9BDD-66D169041329}"/>
            </c:ext>
          </c:extLst>
        </c:ser>
        <c:ser>
          <c:idx val="25"/>
          <c:order val="25"/>
          <c:tx>
            <c:strRef>
              <c:f>'6.15'!$A$33</c:f>
              <c:strCache>
                <c:ptCount val="1"/>
                <c:pt idx="0">
                  <c:v>Total Frutas&amp;Hortalizas Transformadas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'6.15'!$E$33</c:f>
              <c:numCache>
                <c:formatCode>0.00</c:formatCode>
                <c:ptCount val="1"/>
                <c:pt idx="0">
                  <c:v>12.027885882489745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7274-412E-9BDD-66D169041329}"/>
            </c:ext>
          </c:extLst>
        </c:ser>
        <c:ser>
          <c:idx val="26"/>
          <c:order val="26"/>
          <c:tx>
            <c:strRef>
              <c:f>'6.15'!$A$34</c:f>
              <c:strCache>
                <c:ptCount val="1"/>
                <c:pt idx="0">
                  <c:v>Platos Preparados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'6.15'!$E$34</c:f>
              <c:numCache>
                <c:formatCode>0.00</c:formatCode>
                <c:ptCount val="1"/>
                <c:pt idx="0">
                  <c:v>16.368742104127382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274-412E-9BDD-66D169041329}"/>
            </c:ext>
          </c:extLst>
        </c:ser>
        <c:ser>
          <c:idx val="27"/>
          <c:order val="27"/>
          <c:tx>
            <c:strRef>
              <c:f>'6.15'!$A$35</c:f>
              <c:strCache>
                <c:ptCount val="1"/>
                <c:pt idx="0">
                  <c:v>Salsas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'6.15'!$E$35</c:f>
              <c:numCache>
                <c:formatCode>0.00</c:formatCode>
                <c:ptCount val="1"/>
                <c:pt idx="0">
                  <c:v>2.7327255913551127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7274-412E-9BDD-66D169041329}"/>
            </c:ext>
          </c:extLst>
        </c:ser>
        <c:ser>
          <c:idx val="28"/>
          <c:order val="28"/>
          <c:tx>
            <c:strRef>
              <c:f>'6.15'!$A$36</c:f>
              <c:strCache>
                <c:ptCount val="1"/>
                <c:pt idx="0">
                  <c:v>Vinos Tranquilos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'6.15'!$E$36</c:f>
              <c:numCache>
                <c:formatCode>0.00</c:formatCode>
                <c:ptCount val="1"/>
                <c:pt idx="0">
                  <c:v>2.8989193637726212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7274-412E-9BDD-66D169041329}"/>
            </c:ext>
          </c:extLst>
        </c:ser>
        <c:ser>
          <c:idx val="29"/>
          <c:order val="29"/>
          <c:tx>
            <c:strRef>
              <c:f>'6.15'!$A$37</c:f>
              <c:strCache>
                <c:ptCount val="1"/>
                <c:pt idx="0">
                  <c:v>Espum(Inc Cava)+Gas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'6.15'!$E$37</c:f>
              <c:numCache>
                <c:formatCode>0.00</c:formatCode>
                <c:ptCount val="1"/>
                <c:pt idx="0">
                  <c:v>0.52697423186272541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7274-412E-9BDD-66D169041329}"/>
            </c:ext>
          </c:extLst>
        </c:ser>
        <c:ser>
          <c:idx val="30"/>
          <c:order val="30"/>
          <c:tx>
            <c:strRef>
              <c:f>'6.15'!$A$38</c:f>
              <c:strCache>
                <c:ptCount val="1"/>
                <c:pt idx="0">
                  <c:v>Vinos Con I.G.P.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'6.15'!$E$38</c:f>
              <c:numCache>
                <c:formatCode>0.00</c:formatCode>
                <c:ptCount val="1"/>
                <c:pt idx="0">
                  <c:v>4.1971820398063517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7274-412E-9BDD-66D169041329}"/>
            </c:ext>
          </c:extLst>
        </c:ser>
        <c:ser>
          <c:idx val="31"/>
          <c:order val="31"/>
          <c:tx>
            <c:strRef>
              <c:f>'6.15'!$A$39</c:f>
              <c:strCache>
                <c:ptCount val="1"/>
                <c:pt idx="0">
                  <c:v>Vino sin DOP/IGP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'6.15'!$E$39</c:f>
              <c:numCache>
                <c:formatCode>0.00</c:formatCode>
                <c:ptCount val="1"/>
                <c:pt idx="0">
                  <c:v>3.1031549716584932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7274-412E-9BDD-66D169041329}"/>
            </c:ext>
          </c:extLst>
        </c:ser>
        <c:ser>
          <c:idx val="32"/>
          <c:order val="32"/>
          <c:tx>
            <c:strRef>
              <c:f>'6.15'!$A$40</c:f>
              <c:strCache>
                <c:ptCount val="1"/>
                <c:pt idx="0">
                  <c:v>Cervezas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'6.15'!$E$40</c:f>
              <c:numCache>
                <c:formatCode>0.00</c:formatCode>
                <c:ptCount val="1"/>
                <c:pt idx="0">
                  <c:v>20.292907060800506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7274-412E-9BDD-66D169041329}"/>
            </c:ext>
          </c:extLst>
        </c:ser>
        <c:ser>
          <c:idx val="33"/>
          <c:order val="33"/>
          <c:tx>
            <c:strRef>
              <c:f>'6.15'!$A$41</c:f>
              <c:strCache>
                <c:ptCount val="1"/>
                <c:pt idx="0">
                  <c:v>Total Bebidas Espirituosas 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'6.15'!$E$41</c:f>
              <c:numCache>
                <c:formatCode>0.00</c:formatCode>
                <c:ptCount val="1"/>
                <c:pt idx="0">
                  <c:v>0.7878674684063327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7274-412E-9BDD-66D169041329}"/>
            </c:ext>
          </c:extLst>
        </c:ser>
        <c:ser>
          <c:idx val="34"/>
          <c:order val="34"/>
          <c:tx>
            <c:strRef>
              <c:f>'6.15'!$A$42</c:f>
              <c:strCache>
                <c:ptCount val="1"/>
                <c:pt idx="0">
                  <c:v>Total Zumo Y Néctar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'6.15'!$E$42</c:f>
              <c:numCache>
                <c:formatCode>0.00</c:formatCode>
                <c:ptCount val="1"/>
                <c:pt idx="0">
                  <c:v>6.8590801789698386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7274-412E-9BDD-66D169041329}"/>
            </c:ext>
          </c:extLst>
        </c:ser>
        <c:ser>
          <c:idx val="35"/>
          <c:order val="35"/>
          <c:tx>
            <c:strRef>
              <c:f>'6.15'!$A$43</c:f>
              <c:strCache>
                <c:ptCount val="1"/>
                <c:pt idx="0">
                  <c:v>Agua De Bebida Envas.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'6.15'!$E$43</c:f>
              <c:numCache>
                <c:formatCode>0.00</c:formatCode>
                <c:ptCount val="1"/>
                <c:pt idx="0">
                  <c:v>64.27806414250405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7274-412E-9BDD-66D169041329}"/>
            </c:ext>
          </c:extLst>
        </c:ser>
        <c:ser>
          <c:idx val="36"/>
          <c:order val="36"/>
          <c:tx>
            <c:strRef>
              <c:f>'6.15'!$A$44</c:f>
              <c:strCache>
                <c:ptCount val="1"/>
                <c:pt idx="0">
                  <c:v>Gaseosas y Bebidas Refrescantes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'6.15'!$E$44</c:f>
              <c:numCache>
                <c:formatCode>0.00</c:formatCode>
                <c:ptCount val="1"/>
                <c:pt idx="0">
                  <c:v>36.886796148882937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7274-412E-9BDD-66D1690413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5615216"/>
        <c:axId val="245609232"/>
      </c:barChart>
      <c:catAx>
        <c:axId val="245615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45609232"/>
        <c:crosses val="autoZero"/>
        <c:auto val="1"/>
        <c:lblAlgn val="ctr"/>
        <c:lblOffset val="100"/>
        <c:noMultiLvlLbl val="0"/>
      </c:catAx>
      <c:valAx>
        <c:axId val="2456092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56152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8676409583251593E-2"/>
          <c:y val="0.67323290845886463"/>
          <c:w val="0.80144498515176366"/>
          <c:h val="0.317497103128622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Ubuntu Light" panose="020B0604030602030204" pitchFamily="34" charset="0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Distribución de los establecimientos de la Industria de la Alimentación
según subsector de actividad. Año 2022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7.6431143684401001E-2"/>
          <c:y val="4.24755860741288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30769230769241"/>
          <c:y val="0.32608730265721003"/>
          <c:w val="0.44134615384615383"/>
          <c:h val="0.39565259389074886"/>
        </c:manualLayout>
      </c:layout>
      <c:pie3DChart>
        <c:varyColors val="1"/>
        <c:ser>
          <c:idx val="0"/>
          <c:order val="0"/>
          <c:tx>
            <c:strRef>
              <c:f>'6.2.1'!$A$8:$A$15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642-4CBA-86D1-7540BCE0BD31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642-4CBA-86D1-7540BCE0BD31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642-4CBA-86D1-7540BCE0BD31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642-4CBA-86D1-7540BCE0BD31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642-4CBA-86D1-7540BCE0BD31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642-4CBA-86D1-7540BCE0BD31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D642-4CBA-86D1-7540BCE0BD31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D642-4CBA-86D1-7540BCE0BD31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D642-4CBA-86D1-7540BCE0BD3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D642-4CBA-86D1-7540BCE0BD3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D642-4CBA-86D1-7540BCE0BD31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D642-4CBA-86D1-7540BCE0BD31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D642-4CBA-86D1-7540BCE0BD31}"/>
              </c:ext>
            </c:extLst>
          </c:dPt>
          <c:dLbls>
            <c:dLbl>
              <c:idx val="0"/>
              <c:layout>
                <c:manualLayout>
                  <c:x val="-1.9866975305700064E-2"/>
                  <c:y val="-0.135237739526385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42-4CBA-86D1-7540BCE0BD31}"/>
                </c:ext>
              </c:extLst>
            </c:dLbl>
            <c:dLbl>
              <c:idx val="1"/>
              <c:layout>
                <c:manualLayout>
                  <c:x val="-1.0222481506647623E-2"/>
                  <c:y val="-0.175112172082077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42-4CBA-86D1-7540BCE0BD31}"/>
                </c:ext>
              </c:extLst>
            </c:dLbl>
            <c:dLbl>
              <c:idx val="2"/>
              <c:layout>
                <c:manualLayout>
                  <c:x val="9.8068011529731068E-3"/>
                  <c:y val="-9.91109170484793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42-4CBA-86D1-7540BCE0BD31}"/>
                </c:ext>
              </c:extLst>
            </c:dLbl>
            <c:dLbl>
              <c:idx val="3"/>
              <c:layout>
                <c:manualLayout>
                  <c:x val="3.6123491110850718E-2"/>
                  <c:y val="-8.30460943562713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42-4CBA-86D1-7540BCE0BD31}"/>
                </c:ext>
              </c:extLst>
            </c:dLbl>
            <c:dLbl>
              <c:idx val="4"/>
              <c:layout>
                <c:manualLayout>
                  <c:x val="5.9790293249229763E-2"/>
                  <c:y val="-8.70335136415810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42-4CBA-86D1-7540BCE0BD31}"/>
                </c:ext>
              </c:extLst>
            </c:dLbl>
            <c:dLbl>
              <c:idx val="5"/>
              <c:layout>
                <c:manualLayout>
                  <c:x val="3.0120862734197038E-2"/>
                  <c:y val="3.35895880225738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42-4CBA-86D1-7540BCE0BD31}"/>
                </c:ext>
              </c:extLst>
            </c:dLbl>
            <c:dLbl>
              <c:idx val="6"/>
              <c:layout>
                <c:manualLayout>
                  <c:x val="1.5473873727773165E-2"/>
                  <c:y val="8.5090776057525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642-4CBA-86D1-7540BCE0BD31}"/>
                </c:ext>
              </c:extLst>
            </c:dLbl>
            <c:dLbl>
              <c:idx val="7"/>
              <c:layout>
                <c:manualLayout>
                  <c:x val="-3.2501423831779952E-2"/>
                  <c:y val="-7.58421937834267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642-4CBA-86D1-7540BCE0BD31}"/>
                </c:ext>
              </c:extLst>
            </c:dLbl>
            <c:dLbl>
              <c:idx val="8"/>
              <c:layout>
                <c:manualLayout>
                  <c:x val="-8.3392731434364639E-2"/>
                  <c:y val="5.72022881343449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642-4CBA-86D1-7540BCE0BD31}"/>
                </c:ext>
              </c:extLst>
            </c:dLbl>
            <c:dLbl>
              <c:idx val="9"/>
              <c:layout>
                <c:manualLayout>
                  <c:x val="-5.12987478964241E-2"/>
                  <c:y val="-4.80533446694447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642-4CBA-86D1-7540BCE0BD31}"/>
                </c:ext>
              </c:extLst>
            </c:dLbl>
            <c:dLbl>
              <c:idx val="10"/>
              <c:layout>
                <c:manualLayout>
                  <c:x val="-3.4499426056342104E-2"/>
                  <c:y val="-0.101576995059609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642-4CBA-86D1-7540BCE0BD31}"/>
                </c:ext>
              </c:extLst>
            </c:dLbl>
            <c:dLbl>
              <c:idx val="11"/>
              <c:layout>
                <c:manualLayout>
                  <c:x val="-1.9996024580172869E-2"/>
                  <c:y val="-0.126241594074124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642-4CBA-86D1-7540BCE0BD31}"/>
                </c:ext>
              </c:extLst>
            </c:dLbl>
            <c:dLbl>
              <c:idx val="12"/>
              <c:layout>
                <c:manualLayout>
                  <c:x val="1.1423238286402978E-5"/>
                  <c:y val="-9.67786558416857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642-4CBA-86D1-7540BCE0BD3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'6.2.1'!$D$8:$D$15</c:f>
              <c:numCache>
                <c:formatCode>#,##0\ \ </c:formatCode>
                <c:ptCount val="8"/>
                <c:pt idx="0">
                  <c:v>4490</c:v>
                </c:pt>
                <c:pt idx="1">
                  <c:v>894</c:v>
                </c:pt>
                <c:pt idx="2">
                  <c:v>1846</c:v>
                </c:pt>
                <c:pt idx="3">
                  <c:v>2071</c:v>
                </c:pt>
                <c:pt idx="4">
                  <c:v>2032</c:v>
                </c:pt>
                <c:pt idx="5">
                  <c:v>521</c:v>
                </c:pt>
                <c:pt idx="6">
                  <c:v>12987</c:v>
                </c:pt>
                <c:pt idx="7">
                  <c:v>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642-4CBA-86D1-7540BCE0BD3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3846153846156"/>
          <c:y val="6.5217460531442006E-2"/>
          <c:w val="0.28365384615384631"/>
          <c:h val="0.873913971121317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Ubuntu Light" panose="020B0604030602030204" pitchFamily="34" charset="0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número de empresas de la Industria de la Alimentación
según subsector de actividad</a:t>
            </a:r>
          </a:p>
        </c:rich>
      </c:tx>
      <c:layout>
        <c:manualLayout>
          <c:xMode val="edge"/>
          <c:yMode val="edge"/>
          <c:x val="0.25764791867222664"/>
          <c:y val="3.05676855895198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19453200185093E-2"/>
          <c:y val="0.28384279475982754"/>
          <c:w val="0.90503961611216355"/>
          <c:h val="0.48471615720524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'6.3.1'!$B$7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</c:spPr>
          <c:invertIfNegative val="0"/>
          <c:cat>
            <c:strRef>
              <c:f>'6.3.1'!$A$8:$A$15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'6.3.1'!$B$8:$B$15</c:f>
              <c:numCache>
                <c:formatCode>#,##0\ \ </c:formatCode>
                <c:ptCount val="8"/>
                <c:pt idx="0">
                  <c:v>3554</c:v>
                </c:pt>
                <c:pt idx="1">
                  <c:v>610</c:v>
                </c:pt>
                <c:pt idx="2">
                  <c:v>1452</c:v>
                </c:pt>
                <c:pt idx="3">
                  <c:v>1689</c:v>
                </c:pt>
                <c:pt idx="4">
                  <c:v>1695</c:v>
                </c:pt>
                <c:pt idx="5">
                  <c:v>389</c:v>
                </c:pt>
                <c:pt idx="6">
                  <c:v>11676</c:v>
                </c:pt>
                <c:pt idx="7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9-4A16-937D-7D47E5351A0F}"/>
            </c:ext>
          </c:extLst>
        </c:ser>
        <c:ser>
          <c:idx val="1"/>
          <c:order val="1"/>
          <c:tx>
            <c:strRef>
              <c:f>'6.3.1'!$C$7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CCCC"/>
            </a:solidFill>
            <a:ln w="25400">
              <a:noFill/>
            </a:ln>
          </c:spPr>
          <c:invertIfNegative val="0"/>
          <c:cat>
            <c:strRef>
              <c:f>'6.3.1'!$A$8:$A$15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'6.3.1'!$C$8:$C$15</c:f>
              <c:numCache>
                <c:formatCode>#,##0\ \ </c:formatCode>
                <c:ptCount val="8"/>
                <c:pt idx="0">
                  <c:v>3477</c:v>
                </c:pt>
                <c:pt idx="1">
                  <c:v>599</c:v>
                </c:pt>
                <c:pt idx="2">
                  <c:v>1445</c:v>
                </c:pt>
                <c:pt idx="3">
                  <c:v>1707</c:v>
                </c:pt>
                <c:pt idx="4">
                  <c:v>1694</c:v>
                </c:pt>
                <c:pt idx="5">
                  <c:v>389</c:v>
                </c:pt>
                <c:pt idx="6">
                  <c:v>11591</c:v>
                </c:pt>
                <c:pt idx="7">
                  <c:v>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59-4A16-937D-7D47E5351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2240"/>
        <c:axId val="420283328"/>
      </c:barChart>
      <c:catAx>
        <c:axId val="42028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83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20283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2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0350250601373"/>
          <c:y val="0.15368010476206537"/>
          <c:w val="0.10368226865524756"/>
          <c:h val="5.45851528384279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número de establecimientos de la Industria de la Alimentación
según subsector de actividad</a:t>
            </a:r>
          </a:p>
        </c:rich>
      </c:tx>
      <c:layout>
        <c:manualLayout>
          <c:xMode val="edge"/>
          <c:yMode val="edge"/>
          <c:x val="0.23757908097308728"/>
          <c:y val="3.11804008908685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997148793324366E-2"/>
          <c:y val="0.28730512249443207"/>
          <c:w val="0.90952882012114455"/>
          <c:h val="0.47661469933185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'6.3.1'!$E$7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'6.3.1'!$E$8:$E$15</c:f>
              <c:numCache>
                <c:formatCode>#,##0\ \ </c:formatCode>
                <c:ptCount val="8"/>
                <c:pt idx="0">
                  <c:v>4550</c:v>
                </c:pt>
                <c:pt idx="1">
                  <c:v>885</c:v>
                </c:pt>
                <c:pt idx="2">
                  <c:v>1843</c:v>
                </c:pt>
                <c:pt idx="3">
                  <c:v>2056</c:v>
                </c:pt>
                <c:pt idx="4">
                  <c:v>2015</c:v>
                </c:pt>
                <c:pt idx="5">
                  <c:v>522</c:v>
                </c:pt>
                <c:pt idx="6">
                  <c:v>13157</c:v>
                </c:pt>
                <c:pt idx="7">
                  <c:v>1047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E-4A2A-A252-04A95EB1A6BB}"/>
            </c:ext>
          </c:extLst>
        </c:ser>
        <c:ser>
          <c:idx val="1"/>
          <c:order val="1"/>
          <c:tx>
            <c:strRef>
              <c:f>'6.3.1'!$F$7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CCCC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'6.3.1'!$F$8:$F$15</c:f>
              <c:numCache>
                <c:formatCode>#,##0\ \ </c:formatCode>
                <c:ptCount val="8"/>
                <c:pt idx="0">
                  <c:v>4490</c:v>
                </c:pt>
                <c:pt idx="1">
                  <c:v>894</c:v>
                </c:pt>
                <c:pt idx="2">
                  <c:v>1846</c:v>
                </c:pt>
                <c:pt idx="3">
                  <c:v>2071</c:v>
                </c:pt>
                <c:pt idx="4">
                  <c:v>2032</c:v>
                </c:pt>
                <c:pt idx="5">
                  <c:v>521</c:v>
                </c:pt>
                <c:pt idx="6">
                  <c:v>12987</c:v>
                </c:pt>
                <c:pt idx="7">
                  <c:v>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3E-4A2A-A252-04A95EB1A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2784"/>
        <c:axId val="420288224"/>
      </c:barChart>
      <c:catAx>
        <c:axId val="42028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8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82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2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020171583029744"/>
          <c:y val="0.15523410010429925"/>
          <c:w val="0.10298368651107152"/>
          <c:h val="5.56792873051224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30099060469996913"/>
          <c:y val="3.753924627346128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05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'6.7.1'!$B$5:$D$5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'6.7.1'!$E$20</c:f>
              <c:numCache>
                <c:formatCode>#,##0.0__;\–#,##0.0__;0.0__;@__</c:formatCode>
                <c:ptCount val="1"/>
                <c:pt idx="0">
                  <c:v>102.908</c:v>
                </c:pt>
              </c:numCache>
            </c:numRef>
          </c:cat>
          <c:val>
            <c:numRef>
              <c:f>'6.7.1'!$D$20</c:f>
              <c:numCache>
                <c:formatCode>#,##0.0__;\–#,##0.0__;0.0__;@__</c:formatCode>
                <c:ptCount val="1"/>
                <c:pt idx="0">
                  <c:v>104.79124999999999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C38-8372-BF24B8210DD1}"/>
            </c:ext>
          </c:extLst>
        </c:ser>
        <c:ser>
          <c:idx val="1"/>
          <c:order val="1"/>
          <c:tx>
            <c:strRef>
              <c:f>'6.7.1'!$E$5:$G$5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'6.7.1'!$E$20</c:f>
              <c:numCache>
                <c:formatCode>#,##0.0__;\–#,##0.0__;0.0__;@__</c:formatCode>
                <c:ptCount val="1"/>
                <c:pt idx="0">
                  <c:v>102.908</c:v>
                </c:pt>
              </c:numCache>
            </c:numRef>
          </c:cat>
          <c:val>
            <c:numRef>
              <c:f>'6.7.1'!$E$20</c:f>
              <c:numCache>
                <c:formatCode>#,##0.0__;\–#,##0.0__;0.0__;@__</c:formatCode>
                <c:ptCount val="1"/>
                <c:pt idx="0">
                  <c:v>102.908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C38-8372-BF24B8210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3872"/>
        <c:axId val="420288768"/>
      </c:barChart>
      <c:catAx>
        <c:axId val="420283872"/>
        <c:scaling>
          <c:orientation val="minMax"/>
        </c:scaling>
        <c:delete val="0"/>
        <c:axPos val="b"/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87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3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394108588784038"/>
          <c:y val="0.14882682117565488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 b="0">
                <a:latin typeface="Ubuntu Light" panose="020B0604030602030204" pitchFamily="34" charset="0"/>
              </a:rPr>
              <a:t>GRÁFICO: Evolución del Índice de Producción de la Industria de la Alimentación
(Base 2015= 100)</a:t>
            </a:r>
          </a:p>
        </c:rich>
      </c:tx>
      <c:layout>
        <c:manualLayout>
          <c:xMode val="edge"/>
          <c:yMode val="edge"/>
          <c:x val="0.29837532349883761"/>
          <c:y val="4.90636937709519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825067628494119E-2"/>
          <c:y val="0.26623432899234178"/>
          <c:w val="0.9179440937781832"/>
          <c:h val="0.56926527256086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'6.7.1'!$B$5:$D$5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</c:spPr>
          <c:invertIfNegative val="0"/>
          <c:cat>
            <c:strRef>
              <c:f>'6.7.1'!$A$7:$A$15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'6.7.1'!$D$7:$D$15</c:f>
              <c:numCache>
                <c:formatCode>#,##0.0__;\–#,##0.0__;0.0__;@__</c:formatCode>
                <c:ptCount val="9"/>
                <c:pt idx="0">
                  <c:v>103.60608333333334</c:v>
                </c:pt>
                <c:pt idx="1">
                  <c:v>103.33866666666667</c:v>
                </c:pt>
                <c:pt idx="2">
                  <c:v>100.25941666666665</c:v>
                </c:pt>
                <c:pt idx="3">
                  <c:v>101.152</c:v>
                </c:pt>
                <c:pt idx="4">
                  <c:v>100.83049999999999</c:v>
                </c:pt>
                <c:pt idx="5">
                  <c:v>105.74324999999999</c:v>
                </c:pt>
                <c:pt idx="6">
                  <c:v>98.115833333333342</c:v>
                </c:pt>
                <c:pt idx="7">
                  <c:v>113.66849999999999</c:v>
                </c:pt>
                <c:pt idx="8">
                  <c:v>114.03491666666667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7-4CCC-8F2F-85BF58D02F6B}"/>
            </c:ext>
          </c:extLst>
        </c:ser>
        <c:ser>
          <c:idx val="1"/>
          <c:order val="1"/>
          <c:tx>
            <c:strRef>
              <c:f>'6.7.1'!$E$5:$G$5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CCCC"/>
            </a:solidFill>
            <a:ln w="25400">
              <a:noFill/>
            </a:ln>
          </c:spPr>
          <c:invertIfNegative val="0"/>
          <c:cat>
            <c:strRef>
              <c:f>'6.7.1'!$A$7:$A$15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'6.7.1'!$G$7:$G$15</c:f>
              <c:numCache>
                <c:formatCode>#,##0.0__;\–#,##0.0__;0.0__;@__</c:formatCode>
                <c:ptCount val="9"/>
                <c:pt idx="0">
                  <c:v>105.11566666666668</c:v>
                </c:pt>
                <c:pt idx="1">
                  <c:v>90.539249999999996</c:v>
                </c:pt>
                <c:pt idx="2">
                  <c:v>98.227833333333308</c:v>
                </c:pt>
                <c:pt idx="3">
                  <c:v>83.589916666666667</c:v>
                </c:pt>
                <c:pt idx="4">
                  <c:v>101.65466666666667</c:v>
                </c:pt>
                <c:pt idx="5">
                  <c:v>108.23758333333335</c:v>
                </c:pt>
                <c:pt idx="6">
                  <c:v>101.17299999999999</c:v>
                </c:pt>
                <c:pt idx="7">
                  <c:v>116.90691666666669</c:v>
                </c:pt>
                <c:pt idx="8">
                  <c:v>110.69841666666666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97-4CCC-8F2F-85BF58D02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7136"/>
        <c:axId val="420278976"/>
      </c:barChart>
      <c:catAx>
        <c:axId val="42028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7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789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7136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rgbClr val="FF9999"/>
          </a:solidFill>
          <a:prstDash val="solid"/>
        </a:ln>
        <a:effectLst/>
      </c:spPr>
    </c:plotArea>
    <c:legend>
      <c:legendPos val="t"/>
      <c:layout>
        <c:manualLayout>
          <c:xMode val="edge"/>
          <c:yMode val="edge"/>
          <c:x val="0.45264987876000962"/>
          <c:y val="0.16135228145986705"/>
          <c:w val="9.9570504548778596E-2"/>
          <c:h val="5.41126684943785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Índice de Producción de la Fabricación de Bebidas (Base 2015 = 100)</a:t>
            </a:r>
          </a:p>
        </c:rich>
      </c:tx>
      <c:layout>
        <c:manualLayout>
          <c:xMode val="edge"/>
          <c:yMode val="edge"/>
          <c:x val="0.263771537430603"/>
          <c:y val="3.75392462734613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16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'6.7.1'!$B$5:$D$5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</c:spPr>
          <c:invertIfNegative val="0"/>
          <c:val>
            <c:numRef>
              <c:f>'6.7.1'!$D$20</c:f>
              <c:numCache>
                <c:formatCode>#,##0.0__;\–#,##0.0__;0.0__;@__</c:formatCode>
                <c:ptCount val="1"/>
                <c:pt idx="0">
                  <c:v>104.79124999999999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4-41F8-884F-A939DCD205FE}"/>
            </c:ext>
          </c:extLst>
        </c:ser>
        <c:ser>
          <c:idx val="1"/>
          <c:order val="1"/>
          <c:tx>
            <c:strRef>
              <c:f>'6.7.1'!$E$5:$G$5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425-46FA-B232-867221B1C9BC}"/>
              </c:ext>
            </c:extLst>
          </c:dPt>
          <c:val>
            <c:numRef>
              <c:f>'6.7.1'!$G$20</c:f>
              <c:numCache>
                <c:formatCode>#,##0.0__;\–#,##0.0__;0.0__;@__</c:formatCode>
                <c:ptCount val="1"/>
                <c:pt idx="0">
                  <c:v>110.91233333333334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44-41F8-884F-A939DCD20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0608"/>
        <c:axId val="420287680"/>
      </c:barChart>
      <c:catAx>
        <c:axId val="42028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F9999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8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76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0608"/>
        <c:crosses val="autoZero"/>
        <c:crossBetween val="between"/>
      </c:valAx>
      <c:spPr>
        <a:noFill/>
        <a:ln w="3175">
          <a:solidFill>
            <a:srgbClr val="FF9999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416267826094026"/>
          <c:y val="0.12052493438320211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Índice de Precios de la Industria de la Alimentación
(Base 2015 = 100)</a:t>
            </a:r>
          </a:p>
        </c:rich>
      </c:tx>
      <c:layout>
        <c:manualLayout>
          <c:xMode val="edge"/>
          <c:yMode val="edge"/>
          <c:x val="0.28485856098007351"/>
          <c:y val="3.097345132743363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58855709912427E-2"/>
          <c:y val="0.27876106194690281"/>
          <c:w val="0.91823979938773947"/>
          <c:h val="0.55309734513274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'6.9.1'!$B$5:$D$5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'6.9.1'!$A$7:$A$15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'6.9.1'!$D$7:$D$15</c:f>
              <c:numCache>
                <c:formatCode>#,##0.0__;\–#,##0.0__;0.0__;@__</c:formatCode>
                <c:ptCount val="9"/>
                <c:pt idx="0">
                  <c:v>110.19866666666665</c:v>
                </c:pt>
                <c:pt idx="1">
                  <c:v>108.54133333333334</c:v>
                </c:pt>
                <c:pt idx="2">
                  <c:v>100.9</c:v>
                </c:pt>
                <c:pt idx="3">
                  <c:v>110.37299999999999</c:v>
                </c:pt>
                <c:pt idx="4">
                  <c:v>101.51508333333334</c:v>
                </c:pt>
                <c:pt idx="5">
                  <c:v>114.04333333333334</c:v>
                </c:pt>
                <c:pt idx="6">
                  <c:v>104.72325000000001</c:v>
                </c:pt>
                <c:pt idx="7">
                  <c:v>107.55083333333334</c:v>
                </c:pt>
                <c:pt idx="8">
                  <c:v>113.77825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6-4756-8E6A-A811921D2A66}"/>
            </c:ext>
          </c:extLst>
        </c:ser>
        <c:ser>
          <c:idx val="1"/>
          <c:order val="1"/>
          <c:tx>
            <c:strRef>
              <c:f>'6.9.1'!$E$5:$G$5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'6.9.1'!$A$7:$A$15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'6.9.1'!$G$7:$G$15</c:f>
              <c:numCache>
                <c:formatCode>#,##0.0__;\–#,##0.0__;0.0__;@__</c:formatCode>
                <c:ptCount val="9"/>
                <c:pt idx="0">
                  <c:v>124.88116666666666</c:v>
                </c:pt>
                <c:pt idx="1">
                  <c:v>119.45666666666666</c:v>
                </c:pt>
                <c:pt idx="2">
                  <c:v>111.35841666666666</c:v>
                </c:pt>
                <c:pt idx="3">
                  <c:v>142.19316666666666</c:v>
                </c:pt>
                <c:pt idx="4">
                  <c:v>114.85433333333334</c:v>
                </c:pt>
                <c:pt idx="5">
                  <c:v>152.91399999999999</c:v>
                </c:pt>
                <c:pt idx="6">
                  <c:v>117.23200000000001</c:v>
                </c:pt>
                <c:pt idx="7">
                  <c:v>117.84866666666669</c:v>
                </c:pt>
                <c:pt idx="8">
                  <c:v>147.51250000000002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C6-4756-8E6A-A811921D2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9312"/>
        <c:axId val="420284416"/>
      </c:barChart>
      <c:catAx>
        <c:axId val="42028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8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44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9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254930040219787"/>
          <c:y val="0.17374773522340101"/>
          <c:w val="9.6136652186387728E-2"/>
          <c:h val="5.5309734513274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Índice de Precios de la Fabricación de Bebidas (Base 2015 = 100)</a:t>
            </a:r>
          </a:p>
        </c:rich>
      </c:tx>
      <c:layout>
        <c:manualLayout>
          <c:xMode val="edge"/>
          <c:yMode val="edge"/>
          <c:x val="0.24340887539241782"/>
          <c:y val="3.11111786266899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333969861615134E-2"/>
          <c:y val="0.3066673321773703"/>
          <c:w val="0.91719785973659462"/>
          <c:h val="0.58222348572804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'6.9.1'!$B$5:$D$5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'6.9.1'!$A$19:$A$22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Fabricación de bebidas no alcohólicas; producción de aguas minerales y otras aguas embotelladas</c:v>
                </c:pt>
              </c:strCache>
            </c:strRef>
          </c:cat>
          <c:val>
            <c:numRef>
              <c:f>'6.9.1'!$D$19:$D$22</c:f>
              <c:numCache>
                <c:formatCode>#,##0.0__;\–#,##0.0__;0.0__;@__</c:formatCode>
                <c:ptCount val="4"/>
                <c:pt idx="0">
                  <c:v>103.43458333333335</c:v>
                </c:pt>
                <c:pt idx="1">
                  <c:v>106.57275</c:v>
                </c:pt>
                <c:pt idx="2">
                  <c:v>112.93175000000001</c:v>
                </c:pt>
                <c:pt idx="3">
                  <c:v>103.34883333333335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1-487E-B42F-DAC5A2A2D891}"/>
            </c:ext>
          </c:extLst>
        </c:ser>
        <c:ser>
          <c:idx val="1"/>
          <c:order val="1"/>
          <c:tx>
            <c:strRef>
              <c:f>'6.9.1'!$E$5:$G$5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'6.9.1'!$A$19:$A$22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Fabricación de bebidas no alcohólicas; producción de aguas minerales y otras aguas embotelladas</c:v>
                </c:pt>
              </c:strCache>
            </c:strRef>
          </c:cat>
          <c:val>
            <c:numRef>
              <c:f>'6.9.1'!$G$19:$G$22</c:f>
              <c:numCache>
                <c:formatCode>#,##0.0__;\–#,##0.0__;0.0__;@__</c:formatCode>
                <c:ptCount val="4"/>
                <c:pt idx="0">
                  <c:v>107.72258333333336</c:v>
                </c:pt>
                <c:pt idx="1">
                  <c:v>110.48083333333335</c:v>
                </c:pt>
                <c:pt idx="2">
                  <c:v>117.21941666666665</c:v>
                </c:pt>
                <c:pt idx="3">
                  <c:v>110.03433333333334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11-487E-B42F-DAC5A2A2D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90400"/>
        <c:axId val="420291488"/>
      </c:barChart>
      <c:catAx>
        <c:axId val="42029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9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91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90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86007070528932"/>
          <c:y val="0.21333379629730173"/>
          <c:w val="9.7361280745848683E-2"/>
          <c:h val="5.55556761190888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77259</xdr:colOff>
      <xdr:row>20</xdr:row>
      <xdr:rowOff>240242</xdr:rowOff>
    </xdr:from>
    <xdr:to>
      <xdr:col>7</xdr:col>
      <xdr:colOff>29459</xdr:colOff>
      <xdr:row>48</xdr:row>
      <xdr:rowOff>8467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77259</xdr:colOff>
      <xdr:row>48</xdr:row>
      <xdr:rowOff>66675</xdr:rowOff>
    </xdr:from>
    <xdr:to>
      <xdr:col>7</xdr:col>
      <xdr:colOff>29459</xdr:colOff>
      <xdr:row>75</xdr:row>
      <xdr:rowOff>76200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66675</xdr:rowOff>
    </xdr:from>
    <xdr:to>
      <xdr:col>7</xdr:col>
      <xdr:colOff>304800</xdr:colOff>
      <xdr:row>48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104775</xdr:rowOff>
    </xdr:from>
    <xdr:to>
      <xdr:col>7</xdr:col>
      <xdr:colOff>323850</xdr:colOff>
      <xdr:row>76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18434" name="Chart 2">
          <a:extLst>
            <a:ext uri="{FF2B5EF4-FFF2-40B4-BE49-F238E27FC236}">
              <a16:creationId xmlns:a16="http://schemas.microsoft.com/office/drawing/2014/main" id="{00000000-0008-0000-0C00-000002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24</xdr:row>
      <xdr:rowOff>142875</xdr:rowOff>
    </xdr:from>
    <xdr:to>
      <xdr:col>7</xdr:col>
      <xdr:colOff>190500</xdr:colOff>
      <xdr:row>52</xdr:row>
      <xdr:rowOff>9525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 macro="">
      <xdr:nvGraphicFramePr>
        <xdr:cNvPr id="20481" name="Chart 1">
          <a:extLst>
            <a:ext uri="{FF2B5EF4-FFF2-40B4-BE49-F238E27FC236}">
              <a16:creationId xmlns:a16="http://schemas.microsoft.com/office/drawing/2014/main" id="{00000000-0008-0000-1000-000001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 macro="">
      <xdr:nvGraphicFramePr>
        <xdr:cNvPr id="20482" name="Chart 2">
          <a:extLst>
            <a:ext uri="{FF2B5EF4-FFF2-40B4-BE49-F238E27FC236}">
              <a16:creationId xmlns:a16="http://schemas.microsoft.com/office/drawing/2014/main" id="{00000000-0008-0000-1000-000002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123825</xdr:rowOff>
    </xdr:from>
    <xdr:to>
      <xdr:col>5</xdr:col>
      <xdr:colOff>76200</xdr:colOff>
      <xdr:row>52</xdr:row>
      <xdr:rowOff>95250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16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51</xdr:row>
      <xdr:rowOff>28575</xdr:rowOff>
    </xdr:from>
    <xdr:to>
      <xdr:col>2</xdr:col>
      <xdr:colOff>1727200</xdr:colOff>
      <xdr:row>77</xdr:row>
      <xdr:rowOff>66675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</xdr:colOff>
      <xdr:row>51</xdr:row>
      <xdr:rowOff>0</xdr:rowOff>
    </xdr:from>
    <xdr:to>
      <xdr:col>5</xdr:col>
      <xdr:colOff>963839</xdr:colOff>
      <xdr:row>101</xdr:row>
      <xdr:rowOff>127000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e.es/jaxiT3/Tabla.htm?t=36167&amp;L=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ine.es/metodologia/t37/metodologia_eee2021.pdf" TargetMode="External"/><Relationship Id="rId1" Type="http://schemas.openxmlformats.org/officeDocument/2006/relationships/hyperlink" Target="https://www.ine.es/metodologia/t37/metodologia_eee202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ine.es/metodologia/t37/metodologia_eee2021.pdf" TargetMode="External"/><Relationship Id="rId1" Type="http://schemas.openxmlformats.org/officeDocument/2006/relationships/hyperlink" Target="https://www.ine.es/metodologia/t37/metodologia_eee2021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8">
    <pageSetUpPr fitToPage="1"/>
  </sheetPr>
  <dimension ref="A1:I31"/>
  <sheetViews>
    <sheetView showGridLines="0" view="pageBreakPreview" zoomScaleNormal="75" zoomScaleSheetLayoutView="100" workbookViewId="0">
      <selection activeCell="A3" sqref="A3:E3"/>
    </sheetView>
  </sheetViews>
  <sheetFormatPr baseColWidth="10" defaultColWidth="8.42578125" defaultRowHeight="12.75"/>
  <cols>
    <col min="1" max="1" width="36.85546875" style="6" customWidth="1"/>
    <col min="2" max="5" width="17.85546875" style="7" customWidth="1"/>
    <col min="6" max="8" width="9.28515625" style="8" customWidth="1"/>
    <col min="9" max="9" width="27" style="8" bestFit="1" customWidth="1"/>
    <col min="10" max="16384" width="8.42578125" style="6"/>
  </cols>
  <sheetData>
    <row r="1" spans="1:9" s="13" customFormat="1" ht="18.75">
      <c r="A1" s="377" t="s">
        <v>215</v>
      </c>
      <c r="B1" s="377"/>
      <c r="C1" s="377"/>
      <c r="D1" s="377"/>
      <c r="E1" s="377"/>
      <c r="F1" s="10"/>
      <c r="G1" s="24"/>
      <c r="H1" s="24"/>
      <c r="I1" s="24"/>
    </row>
    <row r="2" spans="1:9" ht="12.75" customHeight="1">
      <c r="A2" s="103"/>
      <c r="B2" s="104"/>
      <c r="C2" s="104"/>
      <c r="D2" s="104"/>
      <c r="E2" s="104"/>
      <c r="F2" s="10"/>
    </row>
    <row r="3" spans="1:9" ht="15" customHeight="1">
      <c r="A3" s="385" t="s">
        <v>264</v>
      </c>
      <c r="B3" s="385"/>
      <c r="C3" s="385"/>
      <c r="D3" s="385"/>
      <c r="E3" s="385"/>
      <c r="F3" s="27"/>
    </row>
    <row r="4" spans="1:9" ht="4.5" customHeight="1">
      <c r="A4" s="80"/>
      <c r="B4" s="14"/>
      <c r="C4" s="79"/>
      <c r="D4" s="81"/>
      <c r="E4" s="81"/>
      <c r="F4" s="10"/>
    </row>
    <row r="5" spans="1:9" ht="22.15" customHeight="1">
      <c r="A5" s="378" t="s">
        <v>0</v>
      </c>
      <c r="B5" s="384" t="s">
        <v>1</v>
      </c>
      <c r="C5" s="382"/>
      <c r="D5" s="381" t="s">
        <v>2</v>
      </c>
      <c r="E5" s="381"/>
      <c r="F5" s="10"/>
    </row>
    <row r="6" spans="1:9" ht="12.6" customHeight="1">
      <c r="A6" s="379"/>
      <c r="B6" s="382" t="s">
        <v>3</v>
      </c>
      <c r="C6" s="382" t="s">
        <v>55</v>
      </c>
      <c r="D6" s="382" t="s">
        <v>3</v>
      </c>
      <c r="E6" s="382" t="s">
        <v>55</v>
      </c>
      <c r="F6" s="10"/>
    </row>
    <row r="7" spans="1:9" ht="11.25" customHeight="1" thickBot="1">
      <c r="A7" s="380"/>
      <c r="B7" s="383"/>
      <c r="C7" s="383"/>
      <c r="D7" s="383"/>
      <c r="E7" s="383"/>
      <c r="F7" s="10"/>
    </row>
    <row r="8" spans="1:9" ht="21" customHeight="1">
      <c r="A8" s="109" t="s">
        <v>4</v>
      </c>
      <c r="B8" s="110">
        <v>5586</v>
      </c>
      <c r="C8" s="371">
        <v>18.521834278324878</v>
      </c>
      <c r="D8" s="111">
        <v>6874</v>
      </c>
      <c r="E8" s="371">
        <f>D8/$D$27*100</f>
        <v>18.712399618892064</v>
      </c>
      <c r="F8" s="10"/>
    </row>
    <row r="9" spans="1:9" ht="12.75" customHeight="1">
      <c r="A9" s="112" t="s">
        <v>5</v>
      </c>
      <c r="B9" s="113">
        <v>1027</v>
      </c>
      <c r="C9" s="372">
        <v>3.4052853211313372</v>
      </c>
      <c r="D9" s="113">
        <v>1267</v>
      </c>
      <c r="E9" s="372">
        <f t="shared" ref="E9:E25" si="0">D9/$D$27*100</f>
        <v>3.4490268136654416</v>
      </c>
      <c r="F9" s="10"/>
    </row>
    <row r="10" spans="1:9" ht="12.75" customHeight="1">
      <c r="A10" s="115" t="s">
        <v>115</v>
      </c>
      <c r="B10" s="113">
        <v>665</v>
      </c>
      <c r="C10" s="372">
        <v>2.204980271229152</v>
      </c>
      <c r="D10" s="113">
        <v>781</v>
      </c>
      <c r="E10" s="372">
        <f t="shared" si="0"/>
        <v>2.1260378385735677</v>
      </c>
      <c r="F10" s="10"/>
    </row>
    <row r="11" spans="1:9" ht="12.75" customHeight="1">
      <c r="A11" s="112" t="s">
        <v>116</v>
      </c>
      <c r="B11" s="113">
        <v>606</v>
      </c>
      <c r="C11" s="372">
        <v>2.0093504426539339</v>
      </c>
      <c r="D11" s="113">
        <v>755</v>
      </c>
      <c r="E11" s="372">
        <f t="shared" si="0"/>
        <v>2.0552606506056894</v>
      </c>
      <c r="F11" s="10"/>
    </row>
    <row r="12" spans="1:9" ht="12.75" customHeight="1">
      <c r="A12" s="116" t="s">
        <v>6</v>
      </c>
      <c r="B12" s="113">
        <v>1031</v>
      </c>
      <c r="C12" s="372">
        <v>3.4185483603567759</v>
      </c>
      <c r="D12" s="113">
        <v>1260</v>
      </c>
      <c r="E12" s="372">
        <f t="shared" si="0"/>
        <v>3.4299714169048592</v>
      </c>
      <c r="F12" s="10"/>
    </row>
    <row r="13" spans="1:9" ht="12.75" customHeight="1">
      <c r="A13" s="116" t="s">
        <v>7</v>
      </c>
      <c r="B13" s="113">
        <v>392</v>
      </c>
      <c r="C13" s="372">
        <v>1.2997778440929739</v>
      </c>
      <c r="D13" s="113">
        <v>457</v>
      </c>
      <c r="E13" s="372">
        <f t="shared" si="0"/>
        <v>1.244045188512318</v>
      </c>
      <c r="F13" s="10"/>
    </row>
    <row r="14" spans="1:9" ht="12.75" customHeight="1">
      <c r="A14" s="116" t="s">
        <v>8</v>
      </c>
      <c r="B14" s="113">
        <v>3026</v>
      </c>
      <c r="C14" s="372">
        <v>10.033489174044233</v>
      </c>
      <c r="D14" s="113">
        <v>3823</v>
      </c>
      <c r="E14" s="372">
        <f t="shared" si="0"/>
        <v>10.406968830815298</v>
      </c>
      <c r="F14" s="10"/>
    </row>
    <row r="15" spans="1:9" ht="12.75" customHeight="1">
      <c r="A15" s="117" t="s">
        <v>9</v>
      </c>
      <c r="B15" s="113">
        <v>2286</v>
      </c>
      <c r="C15" s="372">
        <v>7.5798269173381074</v>
      </c>
      <c r="D15" s="113">
        <v>2798</v>
      </c>
      <c r="E15" s="372">
        <f t="shared" si="0"/>
        <v>7.6167143051585686</v>
      </c>
      <c r="F15" s="10"/>
    </row>
    <row r="16" spans="1:9" ht="12.75" customHeight="1">
      <c r="A16" s="117" t="s">
        <v>10</v>
      </c>
      <c r="B16" s="113">
        <v>3915</v>
      </c>
      <c r="C16" s="372">
        <v>12.981199641897941</v>
      </c>
      <c r="D16" s="113">
        <v>5005</v>
      </c>
      <c r="E16" s="372">
        <f t="shared" si="0"/>
        <v>13.624608683816525</v>
      </c>
      <c r="F16" s="10"/>
    </row>
    <row r="17" spans="1:8" ht="12.75" customHeight="1">
      <c r="A17" s="117" t="s">
        <v>14</v>
      </c>
      <c r="B17" s="113">
        <v>2528</v>
      </c>
      <c r="C17" s="372">
        <v>8.3822407904771392</v>
      </c>
      <c r="D17" s="113">
        <v>3075</v>
      </c>
      <c r="E17" s="372">
        <f t="shared" si="0"/>
        <v>8.3707635769701909</v>
      </c>
      <c r="F17" s="10"/>
    </row>
    <row r="18" spans="1:8" ht="12.75" customHeight="1">
      <c r="A18" s="117" t="s">
        <v>11</v>
      </c>
      <c r="B18" s="113">
        <v>1346</v>
      </c>
      <c r="C18" s="372">
        <v>4.4630126993600587</v>
      </c>
      <c r="D18" s="113">
        <v>1599</v>
      </c>
      <c r="E18" s="372">
        <f t="shared" si="0"/>
        <v>4.3527970600244998</v>
      </c>
      <c r="F18" s="10"/>
      <c r="H18" s="25"/>
    </row>
    <row r="19" spans="1:8" ht="12.75" customHeight="1">
      <c r="A19" s="117" t="s">
        <v>12</v>
      </c>
      <c r="B19" s="113">
        <v>2411</v>
      </c>
      <c r="C19" s="372">
        <v>7.9942968931330611</v>
      </c>
      <c r="D19" s="113">
        <v>2908</v>
      </c>
      <c r="E19" s="372">
        <f t="shared" si="0"/>
        <v>7.9161562542534369</v>
      </c>
      <c r="F19" s="10"/>
      <c r="H19" s="25"/>
    </row>
    <row r="20" spans="1:8" ht="12.75" customHeight="1">
      <c r="A20" s="118" t="s">
        <v>117</v>
      </c>
      <c r="B20" s="113">
        <v>1705</v>
      </c>
      <c r="C20" s="372">
        <v>5.6533704698431642</v>
      </c>
      <c r="D20" s="113">
        <v>1870</v>
      </c>
      <c r="E20" s="372">
        <f t="shared" si="0"/>
        <v>5.0905131346127677</v>
      </c>
      <c r="F20" s="10"/>
      <c r="H20" s="25"/>
    </row>
    <row r="21" spans="1:8" ht="12.75" customHeight="1">
      <c r="A21" s="118" t="s">
        <v>118</v>
      </c>
      <c r="B21" s="113">
        <v>1049</v>
      </c>
      <c r="C21" s="372">
        <v>3.4782320368712489</v>
      </c>
      <c r="D21" s="113">
        <v>1241</v>
      </c>
      <c r="E21" s="372">
        <f t="shared" si="0"/>
        <v>3.3782496256975638</v>
      </c>
      <c r="F21" s="10"/>
      <c r="H21" s="25"/>
    </row>
    <row r="22" spans="1:8" ht="12.75" customHeight="1">
      <c r="A22" s="117" t="s">
        <v>119</v>
      </c>
      <c r="B22" s="113">
        <v>594</v>
      </c>
      <c r="C22" s="372">
        <v>1.9695613249776187</v>
      </c>
      <c r="D22" s="113">
        <v>717</v>
      </c>
      <c r="E22" s="372">
        <f t="shared" si="0"/>
        <v>1.9518170681910985</v>
      </c>
      <c r="F22" s="10"/>
    </row>
    <row r="23" spans="1:8" ht="12.75" customHeight="1">
      <c r="A23" s="115" t="s">
        <v>13</v>
      </c>
      <c r="B23" s="113">
        <v>1314</v>
      </c>
      <c r="C23" s="372">
        <v>4.35690838555655</v>
      </c>
      <c r="D23" s="113">
        <v>1448</v>
      </c>
      <c r="E23" s="372">
        <f t="shared" si="0"/>
        <v>3.9417449299033618</v>
      </c>
      <c r="F23" s="10"/>
    </row>
    <row r="24" spans="1:8" ht="12.75" customHeight="1">
      <c r="A24" s="115" t="s">
        <v>120</v>
      </c>
      <c r="B24" s="113">
        <v>640</v>
      </c>
      <c r="C24" s="372">
        <v>2.1220862760701618</v>
      </c>
      <c r="D24" s="113">
        <v>812</v>
      </c>
      <c r="E24" s="372">
        <f t="shared" si="0"/>
        <v>2.2104260242275759</v>
      </c>
      <c r="F24" s="10"/>
    </row>
    <row r="25" spans="1:8" ht="12.75" customHeight="1">
      <c r="A25" s="118" t="s">
        <v>15</v>
      </c>
      <c r="B25" s="113">
        <v>38</v>
      </c>
      <c r="C25" s="372">
        <v>0.12599887264166584</v>
      </c>
      <c r="D25" s="113">
        <v>45</v>
      </c>
      <c r="E25" s="372">
        <f t="shared" si="0"/>
        <v>0.12249897917517355</v>
      </c>
      <c r="F25" s="10"/>
    </row>
    <row r="26" spans="1:8" ht="12.75" customHeight="1" thickBot="1">
      <c r="A26" s="118"/>
      <c r="B26" s="119"/>
      <c r="C26" s="114"/>
      <c r="D26" s="119"/>
      <c r="E26" s="120"/>
      <c r="F26" s="10"/>
    </row>
    <row r="27" spans="1:8" ht="12.75" customHeight="1" thickBot="1">
      <c r="A27" s="121" t="s">
        <v>18</v>
      </c>
      <c r="B27" s="122">
        <v>30159</v>
      </c>
      <c r="C27" s="123">
        <v>99.999999999999986</v>
      </c>
      <c r="D27" s="122">
        <v>36735</v>
      </c>
      <c r="E27" s="124">
        <v>100</v>
      </c>
      <c r="F27" s="82"/>
    </row>
    <row r="28" spans="1:8" ht="24" customHeight="1">
      <c r="A28" s="125" t="s">
        <v>263</v>
      </c>
      <c r="B28" s="126"/>
      <c r="C28" s="127"/>
      <c r="D28" s="128"/>
      <c r="E28" s="129"/>
      <c r="F28" s="78"/>
    </row>
    <row r="29" spans="1:8" ht="18" customHeight="1">
      <c r="A29" s="130" t="s">
        <v>121</v>
      </c>
      <c r="B29" s="376" t="s">
        <v>122</v>
      </c>
      <c r="C29" s="376"/>
      <c r="D29" s="131"/>
      <c r="E29" s="129"/>
    </row>
    <row r="30" spans="1:8" ht="16.5" customHeight="1">
      <c r="A30" s="130"/>
      <c r="B30" s="376" t="s">
        <v>123</v>
      </c>
      <c r="C30" s="376"/>
      <c r="D30" s="131"/>
      <c r="E30" s="129"/>
    </row>
    <row r="31" spans="1:8" ht="13.5">
      <c r="A31" s="116"/>
      <c r="B31" s="131"/>
      <c r="C31" s="131"/>
      <c r="D31" s="131"/>
      <c r="E31" s="131"/>
    </row>
  </sheetData>
  <mergeCells count="11">
    <mergeCell ref="B30:C30"/>
    <mergeCell ref="B29:C29"/>
    <mergeCell ref="A1:E1"/>
    <mergeCell ref="A5:A7"/>
    <mergeCell ref="D5:E5"/>
    <mergeCell ref="B6:B7"/>
    <mergeCell ref="B5:C5"/>
    <mergeCell ref="C6:C7"/>
    <mergeCell ref="A3:E3"/>
    <mergeCell ref="D6:D7"/>
    <mergeCell ref="E6:E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62">
    <pageSetUpPr fitToPage="1"/>
  </sheetPr>
  <dimension ref="A1:J31"/>
  <sheetViews>
    <sheetView showGridLines="0" view="pageBreakPreview" zoomScaleNormal="75" zoomScaleSheetLayoutView="100" workbookViewId="0">
      <selection activeCell="B25" sqref="B25"/>
    </sheetView>
  </sheetViews>
  <sheetFormatPr baseColWidth="10" defaultColWidth="11.42578125" defaultRowHeight="12.75"/>
  <cols>
    <col min="1" max="1" width="76.42578125" style="6" customWidth="1"/>
    <col min="2" max="4" width="24.7109375" style="6" customWidth="1"/>
    <col min="5" max="7" width="14.7109375" style="6" customWidth="1"/>
    <col min="8" max="16384" width="11.42578125" style="6"/>
  </cols>
  <sheetData>
    <row r="1" spans="1:10" s="13" customFormat="1" ht="18" customHeight="1">
      <c r="A1" s="377" t="s">
        <v>215</v>
      </c>
      <c r="B1" s="377"/>
      <c r="C1" s="377"/>
      <c r="D1" s="377"/>
      <c r="E1" s="17"/>
      <c r="F1" s="17"/>
      <c r="G1" s="17"/>
    </row>
    <row r="2" spans="1:10" ht="12.75" customHeight="1">
      <c r="A2" s="103"/>
      <c r="B2" s="104"/>
      <c r="C2" s="104"/>
      <c r="D2" s="104"/>
      <c r="E2" s="5"/>
      <c r="F2" s="5"/>
      <c r="G2" s="5"/>
    </row>
    <row r="3" spans="1:10" ht="15" customHeight="1">
      <c r="A3" s="385" t="s">
        <v>247</v>
      </c>
      <c r="B3" s="385"/>
      <c r="C3" s="385"/>
      <c r="D3" s="385"/>
      <c r="E3" s="27"/>
      <c r="F3" s="27"/>
      <c r="G3" s="27"/>
      <c r="H3" s="27"/>
      <c r="I3" s="27"/>
      <c r="J3" s="8"/>
    </row>
    <row r="4" spans="1:10" s="3" customFormat="1" ht="15" customHeight="1">
      <c r="A4" s="385" t="s">
        <v>157</v>
      </c>
      <c r="B4" s="385"/>
      <c r="C4" s="385"/>
      <c r="D4" s="385"/>
      <c r="E4" s="14"/>
      <c r="F4" s="14"/>
      <c r="G4" s="14"/>
    </row>
    <row r="5" spans="1:10" ht="12.75" customHeight="1" thickBot="1">
      <c r="A5" s="88"/>
      <c r="B5" s="88"/>
      <c r="C5" s="88"/>
      <c r="D5" s="88"/>
      <c r="E5" s="14"/>
      <c r="F5" s="14"/>
      <c r="G5" s="10"/>
      <c r="H5" s="8"/>
      <c r="I5" s="8"/>
      <c r="J5" s="8"/>
    </row>
    <row r="6" spans="1:10" ht="24" customHeight="1">
      <c r="A6" s="399" t="s">
        <v>64</v>
      </c>
      <c r="B6" s="401" t="s">
        <v>271</v>
      </c>
      <c r="C6" s="401"/>
      <c r="D6" s="402"/>
      <c r="E6" s="107"/>
    </row>
    <row r="7" spans="1:10" ht="28.5" customHeight="1" thickBot="1">
      <c r="A7" s="415"/>
      <c r="B7" s="294" t="s">
        <v>21</v>
      </c>
      <c r="C7" s="295" t="s">
        <v>22</v>
      </c>
      <c r="D7" s="296" t="s">
        <v>23</v>
      </c>
      <c r="E7" s="290"/>
    </row>
    <row r="8" spans="1:10" ht="28.5" customHeight="1">
      <c r="A8" s="297" t="s">
        <v>77</v>
      </c>
      <c r="B8" s="298">
        <f>('6.9.1'!E7-'6.9.1'!B7)*100/'6.9.1'!B7</f>
        <v>8.5968750757594403</v>
      </c>
      <c r="C8" s="298">
        <f>('6.9.1'!F7-'6.9.1'!C7)*100/'6.9.1'!C7</f>
        <v>18.03321256038647</v>
      </c>
      <c r="D8" s="299">
        <f>('6.9.1'!G7-'6.9.1'!D7)*100/'6.9.1'!D7</f>
        <v>13.323663928178204</v>
      </c>
      <c r="E8" s="107"/>
    </row>
    <row r="9" spans="1:10" ht="14.25">
      <c r="A9" s="300" t="s">
        <v>78</v>
      </c>
      <c r="B9" s="301">
        <f>('6.9.1'!E8-'6.9.1'!B8)*100/'6.9.1'!B8</f>
        <v>8.1868272382767984</v>
      </c>
      <c r="C9" s="301">
        <f>('6.9.1'!F8-'6.9.1'!C8)*100/'6.9.1'!C8</f>
        <v>11.891507848002686</v>
      </c>
      <c r="D9" s="302">
        <f>('6.9.1'!G8-'6.9.1'!D8)*100/'6.9.1'!D8</f>
        <v>10.056384050315691</v>
      </c>
      <c r="E9" s="107"/>
    </row>
    <row r="10" spans="1:10" ht="14.25">
      <c r="A10" s="300" t="s">
        <v>79</v>
      </c>
      <c r="B10" s="301">
        <f>('6.9.1'!E9-'6.9.1'!B9)*100/'6.9.1'!B9</f>
        <v>8.7905980044197438</v>
      </c>
      <c r="C10" s="301">
        <f>('6.9.1'!F9-'6.9.1'!C9)*100/'6.9.1'!C9</f>
        <v>11.898187389971959</v>
      </c>
      <c r="D10" s="302">
        <f>('6.9.1'!G9-'6.9.1'!D9)*100/'6.9.1'!D9</f>
        <v>10.365130492236522</v>
      </c>
      <c r="E10" s="107"/>
    </row>
    <row r="11" spans="1:10" ht="14.25">
      <c r="A11" s="300" t="s">
        <v>80</v>
      </c>
      <c r="B11" s="301">
        <f>('6.9.1'!E10-'6.9.1'!B10)*100/'6.9.1'!B10</f>
        <v>27.631773612225949</v>
      </c>
      <c r="C11" s="301">
        <f>('6.9.1'!F10-'6.9.1'!C10)*100/'6.9.1'!C10</f>
        <v>29.934146560906463</v>
      </c>
      <c r="D11" s="302">
        <f>('6.9.1'!G10-'6.9.1'!D10)*100/'6.9.1'!D10</f>
        <v>28.829665467701943</v>
      </c>
      <c r="E11" s="107"/>
    </row>
    <row r="12" spans="1:10" ht="14.25">
      <c r="A12" s="300" t="s">
        <v>61</v>
      </c>
      <c r="B12" s="301">
        <f>('6.9.1'!E11-'6.9.1'!B11)*100/'6.9.1'!B11</f>
        <v>7.6784416722825783</v>
      </c>
      <c r="C12" s="301">
        <f>('6.9.1'!F11-'6.9.1'!C11)*100/'6.9.1'!C11</f>
        <v>18.562870333107568</v>
      </c>
      <c r="D12" s="302">
        <f>('6.9.1'!G11-'6.9.1'!D11)*100/'6.9.1'!D11</f>
        <v>13.140165541902235</v>
      </c>
      <c r="E12" s="107"/>
    </row>
    <row r="13" spans="1:10" ht="14.25">
      <c r="A13" s="300" t="s">
        <v>81</v>
      </c>
      <c r="B13" s="301">
        <f>('6.9.1'!E12-'6.9.1'!B12)*100/'6.9.1'!B12</f>
        <v>31.952073632163465</v>
      </c>
      <c r="C13" s="301">
        <f>('6.9.1'!F12-'6.9.1'!C12)*100/'6.9.1'!C12</f>
        <v>36.069749686349354</v>
      </c>
      <c r="D13" s="302">
        <f>('6.9.1'!G12-'6.9.1'!D12)*100/'6.9.1'!D12</f>
        <v>34.084120071317905</v>
      </c>
      <c r="E13" s="107"/>
    </row>
    <row r="14" spans="1:10" ht="14.25">
      <c r="A14" s="300" t="s">
        <v>82</v>
      </c>
      <c r="B14" s="301">
        <f>('6.9.1'!E13-'6.9.1'!B13)*100/'6.9.1'!B13</f>
        <v>9.7751385818656402</v>
      </c>
      <c r="C14" s="301">
        <f>('6.9.1'!F13-'6.9.1'!C13)*100/'6.9.1'!C13</f>
        <v>14.076893218589944</v>
      </c>
      <c r="D14" s="302">
        <f>('6.9.1'!G13-'6.9.1'!D13)*100/'6.9.1'!D13</f>
        <v>11.944577732260989</v>
      </c>
      <c r="E14" s="107"/>
    </row>
    <row r="15" spans="1:10" ht="14.25">
      <c r="A15" s="303" t="s">
        <v>62</v>
      </c>
      <c r="B15" s="301">
        <f>('6.9.1'!E14-'6.9.1'!B14)*100/'6.9.1'!B14</f>
        <v>6.8645194305934165</v>
      </c>
      <c r="C15" s="301">
        <f>('6.9.1'!F14-'6.9.1'!C14)*100/'6.9.1'!C14</f>
        <v>12.248830930545445</v>
      </c>
      <c r="D15" s="302">
        <f>('6.9.1'!G14-'6.9.1'!D14)*100/'6.9.1'!D14</f>
        <v>9.5748522016720869</v>
      </c>
      <c r="E15" s="107"/>
    </row>
    <row r="16" spans="1:10" ht="14.25">
      <c r="A16" s="300" t="s">
        <v>83</v>
      </c>
      <c r="B16" s="301">
        <f>('6.9.1'!E15-'6.9.1'!B15)*100/'6.9.1'!B15</f>
        <v>28.789562279368582</v>
      </c>
      <c r="C16" s="301">
        <f>('6.9.1'!F15-'6.9.1'!C15)*100/'6.9.1'!C15</f>
        <v>30.454851823735162</v>
      </c>
      <c r="D16" s="302">
        <f>('6.9.1'!G15-'6.9.1'!D15)*100/'6.9.1'!D15</f>
        <v>29.649120108632374</v>
      </c>
      <c r="E16" s="107"/>
    </row>
    <row r="17" spans="1:7" ht="14.25">
      <c r="A17" s="304"/>
      <c r="B17" s="301"/>
      <c r="C17" s="301"/>
      <c r="D17" s="302"/>
      <c r="E17" s="107"/>
    </row>
    <row r="18" spans="1:7" ht="12.75" customHeight="1">
      <c r="A18" s="305" t="s">
        <v>67</v>
      </c>
      <c r="B18" s="306">
        <f>('6.9.1'!E17-'6.9.1'!B17)*100/'6.9.1'!B17</f>
        <v>14.262096415720855</v>
      </c>
      <c r="C18" s="306">
        <f>('6.9.1'!F17-'6.9.1'!C17)*100/'6.9.1'!C17</f>
        <v>20.219696350205798</v>
      </c>
      <c r="D18" s="307">
        <f>('6.9.1'!G17-'6.9.1'!D17)*100/'6.9.1'!D17</f>
        <v>17.284850794489852</v>
      </c>
      <c r="E18" s="107"/>
    </row>
    <row r="19" spans="1:7" ht="12.75" customHeight="1">
      <c r="A19" s="305"/>
      <c r="B19" s="306"/>
      <c r="C19" s="306"/>
      <c r="D19" s="307"/>
      <c r="E19" s="107"/>
    </row>
    <row r="20" spans="1:7" ht="12.75" customHeight="1">
      <c r="A20" s="300" t="s">
        <v>84</v>
      </c>
      <c r="B20" s="301">
        <f>('6.9.1'!E19-'6.9.1'!B19)*100/'6.9.1'!B19</f>
        <v>3.8001640381808519</v>
      </c>
      <c r="C20" s="301">
        <f>('6.9.1'!F19-'6.9.1'!C19)*100/'6.9.1'!C19</f>
        <v>4.4896895860235828</v>
      </c>
      <c r="D20" s="302">
        <f>('6.9.1'!G19-'6.9.1'!D19)*100/'6.9.1'!D19</f>
        <v>4.1456153849252644</v>
      </c>
      <c r="E20" s="107"/>
    </row>
    <row r="21" spans="1:7" ht="12.75" customHeight="1">
      <c r="A21" s="300" t="s">
        <v>63</v>
      </c>
      <c r="B21" s="301">
        <f>('6.9.1'!E20-'6.9.1'!B20)*100/'6.9.1'!B20</f>
        <v>3.2052829029639467</v>
      </c>
      <c r="C21" s="301">
        <f>('6.9.1'!F20-'6.9.1'!C20)*100/'6.9.1'!C20</f>
        <v>4.1269534084861403</v>
      </c>
      <c r="D21" s="302">
        <f>('6.9.1'!G20-'6.9.1'!D20)*100/'6.9.1'!D20</f>
        <v>3.6670568539644059</v>
      </c>
      <c r="E21" s="107"/>
    </row>
    <row r="22" spans="1:7" ht="12.75" customHeight="1">
      <c r="A22" s="300" t="s">
        <v>86</v>
      </c>
      <c r="B22" s="301">
        <f>('6.9.1'!E21-'6.9.1'!B21)*100/'6.9.1'!B21</f>
        <v>3.6938904356285867</v>
      </c>
      <c r="C22" s="301">
        <f>('6.9.1'!F21-'6.9.1'!C21)*100/'6.9.1'!C21</f>
        <v>3.8991055435090196</v>
      </c>
      <c r="D22" s="302">
        <f>('6.9.1'!G21-'6.9.1'!D21)*100/'6.9.1'!D21</f>
        <v>3.7966884128392926</v>
      </c>
      <c r="E22" s="107"/>
    </row>
    <row r="23" spans="1:7" ht="12.75" customHeight="1">
      <c r="A23" s="300" t="s">
        <v>85</v>
      </c>
      <c r="B23" s="301">
        <f>('6.9.1'!E22-'6.9.1'!B22)*100/'6.9.1'!B22</f>
        <v>4.7414772132343632</v>
      </c>
      <c r="C23" s="301">
        <f>('6.9.1'!F22-'6.9.1'!C22)*100/'6.9.1'!C22</f>
        <v>8.2000745872274887</v>
      </c>
      <c r="D23" s="302">
        <f>('6.9.1'!G22-'6.9.1'!D22)*100/'6.9.1'!D22</f>
        <v>6.4688683794204964</v>
      </c>
      <c r="E23" s="107"/>
    </row>
    <row r="24" spans="1:7" ht="12.75" customHeight="1">
      <c r="A24" s="308"/>
      <c r="B24" s="301"/>
      <c r="C24" s="301"/>
      <c r="D24" s="307"/>
      <c r="E24" s="107"/>
    </row>
    <row r="25" spans="1:7" ht="12.75" customHeight="1">
      <c r="A25" s="309" t="s">
        <v>68</v>
      </c>
      <c r="B25" s="306">
        <f>('6.9.1'!E24-'6.9.1'!B24)*100/'6.9.1'!B24</f>
        <v>3.8408010782297142</v>
      </c>
      <c r="C25" s="306">
        <f>('6.9.1'!F24-'6.9.1'!C24)*100/'6.9.1'!C24</f>
        <v>6.177745891110515</v>
      </c>
      <c r="D25" s="307">
        <f>('6.9.1'!G24-'6.9.1'!D24)*100/'6.9.1'!D24</f>
        <v>5.0102178154490904</v>
      </c>
      <c r="E25" s="107"/>
    </row>
    <row r="26" spans="1:7" ht="12.75" customHeight="1">
      <c r="A26" s="310"/>
      <c r="B26" s="306"/>
      <c r="C26" s="306"/>
      <c r="D26" s="307"/>
      <c r="E26" s="107"/>
    </row>
    <row r="27" spans="1:7" ht="12.75" customHeight="1" thickBot="1">
      <c r="A27" s="311" t="s">
        <v>74</v>
      </c>
      <c r="B27" s="312">
        <f>('6.9.1'!E26-'6.9.1'!B26)*100/'6.9.1'!B26</f>
        <v>42.73304330107927</v>
      </c>
      <c r="C27" s="312">
        <f>('6.9.1'!F26-'6.9.1'!C26)*100/'6.9.1'!C26</f>
        <v>29.418378074162167</v>
      </c>
      <c r="D27" s="313">
        <f>('6.9.1'!G26-'6.9.1'!D26)*100/'6.9.1'!D26</f>
        <v>35.549057396978981</v>
      </c>
      <c r="E27" s="107"/>
    </row>
    <row r="28" spans="1:7" ht="12.75" customHeight="1">
      <c r="A28" s="108" t="s">
        <v>24</v>
      </c>
      <c r="B28" s="291"/>
      <c r="C28" s="291"/>
      <c r="D28" s="291"/>
      <c r="E28" s="291"/>
      <c r="F28" s="10"/>
      <c r="G28" s="10"/>
    </row>
    <row r="29" spans="1:7" ht="12.75" customHeight="1">
      <c r="A29" s="292" t="s">
        <v>255</v>
      </c>
      <c r="B29" s="293"/>
      <c r="C29" s="293"/>
      <c r="D29" s="293"/>
      <c r="E29" s="107"/>
    </row>
    <row r="30" spans="1:7" ht="12.75" customHeight="1">
      <c r="A30" s="108" t="s">
        <v>65</v>
      </c>
      <c r="B30" s="153"/>
      <c r="C30" s="153"/>
      <c r="D30" s="154"/>
      <c r="E30" s="153"/>
      <c r="F30" s="1"/>
      <c r="G30" s="12"/>
    </row>
    <row r="31" spans="1:7" ht="14.25">
      <c r="A31" s="107"/>
      <c r="B31" s="107"/>
      <c r="C31" s="107"/>
      <c r="D31" s="107"/>
      <c r="E31" s="107"/>
    </row>
  </sheetData>
  <mergeCells count="5">
    <mergeCell ref="A4:D4"/>
    <mergeCell ref="A1:D1"/>
    <mergeCell ref="A3:D3"/>
    <mergeCell ref="A6:A7"/>
    <mergeCell ref="B6:D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3">
    <pageSetUpPr fitToPage="1"/>
  </sheetPr>
  <dimension ref="A1:AJ47"/>
  <sheetViews>
    <sheetView showGridLines="0" view="pageBreakPreview" zoomScaleNormal="75" zoomScaleSheetLayoutView="100" workbookViewId="0">
      <selection activeCell="F38" sqref="F38"/>
    </sheetView>
  </sheetViews>
  <sheetFormatPr baseColWidth="10" defaultColWidth="19.140625" defaultRowHeight="12.75"/>
  <cols>
    <col min="1" max="1" width="56.5703125" style="6" customWidth="1"/>
    <col min="2" max="6" width="14.7109375" style="6" customWidth="1"/>
    <col min="7" max="7" width="14.28515625" style="6" customWidth="1"/>
    <col min="8" max="8" width="10.7109375" style="6" hidden="1" customWidth="1"/>
    <col min="9" max="9" width="0.28515625" style="6" hidden="1" customWidth="1"/>
    <col min="10" max="10" width="10.7109375" style="6" hidden="1" customWidth="1"/>
    <col min="11" max="11" width="6.85546875" style="6" customWidth="1"/>
    <col min="12" max="14" width="10.7109375" style="6" customWidth="1"/>
    <col min="15" max="16384" width="19.140625" style="6"/>
  </cols>
  <sheetData>
    <row r="1" spans="1:14" s="13" customFormat="1" ht="18.75">
      <c r="A1" s="377" t="s">
        <v>215</v>
      </c>
      <c r="B1" s="377"/>
      <c r="C1" s="377"/>
      <c r="D1" s="377"/>
      <c r="E1" s="377"/>
      <c r="F1" s="377"/>
      <c r="G1" s="377"/>
    </row>
    <row r="2" spans="1:14" ht="12.75" customHeight="1">
      <c r="A2" s="155"/>
      <c r="B2" s="155"/>
      <c r="C2" s="155"/>
      <c r="D2" s="155"/>
      <c r="E2" s="155"/>
      <c r="F2" s="155"/>
      <c r="G2" s="155"/>
    </row>
    <row r="3" spans="1:14" ht="15" customHeight="1">
      <c r="A3" s="385" t="s">
        <v>256</v>
      </c>
      <c r="B3" s="385"/>
      <c r="C3" s="385"/>
      <c r="D3" s="385"/>
      <c r="E3" s="385"/>
      <c r="F3" s="385"/>
      <c r="G3" s="385"/>
      <c r="H3" s="27"/>
      <c r="I3" s="27"/>
      <c r="J3" s="8"/>
    </row>
    <row r="4" spans="1:14" ht="12.75" customHeight="1" thickBot="1">
      <c r="A4" s="88"/>
      <c r="B4" s="88"/>
      <c r="C4" s="88"/>
      <c r="D4" s="88"/>
      <c r="E4" s="88"/>
      <c r="F4" s="88"/>
      <c r="G4" s="166"/>
      <c r="H4" s="8"/>
      <c r="I4" s="8"/>
      <c r="J4" s="8"/>
    </row>
    <row r="5" spans="1:14" s="9" customFormat="1" ht="36.75" customHeight="1">
      <c r="A5" s="416" t="s">
        <v>52</v>
      </c>
      <c r="B5" s="401">
        <v>2021</v>
      </c>
      <c r="C5" s="401"/>
      <c r="D5" s="401"/>
      <c r="E5" s="401">
        <v>2022</v>
      </c>
      <c r="F5" s="401"/>
      <c r="G5" s="402"/>
    </row>
    <row r="6" spans="1:14" s="9" customFormat="1" ht="36.75" customHeight="1" thickBot="1">
      <c r="A6" s="417"/>
      <c r="B6" s="167" t="s">
        <v>21</v>
      </c>
      <c r="C6" s="167" t="s">
        <v>22</v>
      </c>
      <c r="D6" s="167" t="s">
        <v>23</v>
      </c>
      <c r="E6" s="167" t="s">
        <v>21</v>
      </c>
      <c r="F6" s="167" t="s">
        <v>22</v>
      </c>
      <c r="G6" s="279" t="s">
        <v>23</v>
      </c>
    </row>
    <row r="7" spans="1:14" ht="22.5" customHeight="1">
      <c r="A7" s="142" t="s">
        <v>28</v>
      </c>
      <c r="B7" s="280">
        <v>99.543166666666664</v>
      </c>
      <c r="C7" s="280">
        <v>100.45683333333334</v>
      </c>
      <c r="D7" s="280">
        <f>AVERAGE(B7:C7)</f>
        <v>100</v>
      </c>
      <c r="E7" s="280">
        <v>109.21433333333334</v>
      </c>
      <c r="F7" s="280">
        <v>115.05483333333332</v>
      </c>
      <c r="G7" s="281">
        <f>AVERAGE(E7:F7)</f>
        <v>112.13458333333332</v>
      </c>
      <c r="H7" s="18"/>
      <c r="K7" s="19"/>
      <c r="L7" s="19"/>
      <c r="M7" s="19"/>
      <c r="N7" s="19"/>
    </row>
    <row r="8" spans="1:14" ht="12.75" customHeight="1">
      <c r="A8" s="112" t="s">
        <v>27</v>
      </c>
      <c r="B8" s="282">
        <v>99.230166666666662</v>
      </c>
      <c r="C8" s="282">
        <v>100.76983333333334</v>
      </c>
      <c r="D8" s="282">
        <f t="shared" ref="D8:D37" si="0">AVERAGE(B8:C8)</f>
        <v>100</v>
      </c>
      <c r="E8" s="282">
        <v>108.30483333333335</v>
      </c>
      <c r="F8" s="282">
        <v>115.89449999999999</v>
      </c>
      <c r="G8" s="283">
        <f t="shared" ref="G8:G37" si="1">AVERAGE(E8:F8)</f>
        <v>112.09966666666668</v>
      </c>
      <c r="H8" s="18"/>
      <c r="K8" s="19"/>
      <c r="L8" s="19"/>
      <c r="M8" s="19"/>
      <c r="N8" s="19"/>
    </row>
    <row r="9" spans="1:14" ht="12.75" customHeight="1">
      <c r="A9" s="112" t="s">
        <v>158</v>
      </c>
      <c r="B9" s="282">
        <v>97.044166666666683</v>
      </c>
      <c r="C9" s="282">
        <v>102.95583333333332</v>
      </c>
      <c r="D9" s="282">
        <f t="shared" si="0"/>
        <v>100</v>
      </c>
      <c r="E9" s="282">
        <v>120.1845</v>
      </c>
      <c r="F9" s="282">
        <v>129.453</v>
      </c>
      <c r="G9" s="283">
        <f t="shared" si="1"/>
        <v>124.81874999999999</v>
      </c>
      <c r="H9" s="18"/>
      <c r="K9" s="19"/>
      <c r="L9" s="19"/>
      <c r="M9" s="19"/>
      <c r="N9" s="19"/>
    </row>
    <row r="10" spans="1:14" ht="12.75" customHeight="1">
      <c r="A10" s="112" t="s">
        <v>226</v>
      </c>
      <c r="B10" s="282">
        <v>98.879666666666665</v>
      </c>
      <c r="C10" s="282">
        <v>101.12049999999999</v>
      </c>
      <c r="D10" s="282">
        <f t="shared" si="0"/>
        <v>100.00008333333332</v>
      </c>
      <c r="E10" s="282">
        <v>117.6275</v>
      </c>
      <c r="F10" s="282">
        <v>139.62633333333332</v>
      </c>
      <c r="G10" s="283">
        <f t="shared" si="1"/>
        <v>128.62691666666666</v>
      </c>
      <c r="H10" s="18"/>
      <c r="K10" s="19"/>
      <c r="L10" s="19"/>
      <c r="M10" s="19"/>
      <c r="N10" s="19"/>
    </row>
    <row r="11" spans="1:14" ht="12.75" customHeight="1">
      <c r="A11" s="112" t="s">
        <v>88</v>
      </c>
      <c r="B11" s="282">
        <v>99.034000000000006</v>
      </c>
      <c r="C11" s="282">
        <v>100.96616666666667</v>
      </c>
      <c r="D11" s="282">
        <f t="shared" si="0"/>
        <v>100.00008333333334</v>
      </c>
      <c r="E11" s="282">
        <v>108.45966666666668</v>
      </c>
      <c r="F11" s="282">
        <v>115.36783333333331</v>
      </c>
      <c r="G11" s="283">
        <f t="shared" si="1"/>
        <v>111.91374999999999</v>
      </c>
      <c r="H11" s="18"/>
      <c r="K11" s="19"/>
      <c r="L11" s="19"/>
      <c r="M11" s="19"/>
      <c r="N11" s="19"/>
    </row>
    <row r="12" spans="1:14" ht="12.75" customHeight="1">
      <c r="A12" s="112" t="s">
        <v>43</v>
      </c>
      <c r="B12" s="282">
        <v>99.905666666666662</v>
      </c>
      <c r="C12" s="282">
        <v>100.09416666666668</v>
      </c>
      <c r="D12" s="282">
        <f t="shared" si="0"/>
        <v>99.999916666666678</v>
      </c>
      <c r="E12" s="282">
        <v>103.87933333333335</v>
      </c>
      <c r="F12" s="282">
        <v>111.58166666666666</v>
      </c>
      <c r="G12" s="283">
        <f t="shared" si="1"/>
        <v>107.73050000000001</v>
      </c>
      <c r="H12" s="18"/>
      <c r="K12" s="19"/>
      <c r="L12" s="19"/>
      <c r="M12" s="19"/>
      <c r="N12" s="19"/>
    </row>
    <row r="13" spans="1:14" ht="12.75" customHeight="1">
      <c r="A13" s="112" t="s">
        <v>159</v>
      </c>
      <c r="B13" s="282">
        <v>95.011833333333342</v>
      </c>
      <c r="C13" s="282">
        <v>104.98833333333333</v>
      </c>
      <c r="D13" s="282">
        <f t="shared" si="0"/>
        <v>100.00008333333334</v>
      </c>
      <c r="E13" s="282">
        <v>105.42566666666666</v>
      </c>
      <c r="F13" s="282">
        <v>113.62849999999999</v>
      </c>
      <c r="G13" s="283">
        <f t="shared" si="1"/>
        <v>109.52708333333332</v>
      </c>
      <c r="H13" s="18"/>
      <c r="K13" s="19"/>
      <c r="L13" s="19"/>
      <c r="M13" s="19"/>
      <c r="N13" s="19"/>
    </row>
    <row r="14" spans="1:14" ht="12.75" customHeight="1">
      <c r="A14" s="112" t="s">
        <v>160</v>
      </c>
      <c r="B14" s="282">
        <v>99.191999999999993</v>
      </c>
      <c r="C14" s="282">
        <v>100.80816666666665</v>
      </c>
      <c r="D14" s="282">
        <f t="shared" si="0"/>
        <v>100.00008333333332</v>
      </c>
      <c r="E14" s="282">
        <v>109.151</v>
      </c>
      <c r="F14" s="282">
        <v>117.93216666666667</v>
      </c>
      <c r="G14" s="283">
        <f t="shared" si="1"/>
        <v>113.54158333333334</v>
      </c>
      <c r="H14" s="18"/>
      <c r="K14" s="19"/>
      <c r="L14" s="19"/>
      <c r="M14" s="19"/>
      <c r="N14" s="19"/>
    </row>
    <row r="15" spans="1:14" ht="12.75" customHeight="1">
      <c r="A15" s="112" t="s">
        <v>161</v>
      </c>
      <c r="B15" s="282">
        <v>99.713666666666654</v>
      </c>
      <c r="C15" s="282">
        <v>100.28633333333335</v>
      </c>
      <c r="D15" s="282">
        <f t="shared" si="0"/>
        <v>100</v>
      </c>
      <c r="E15" s="282">
        <v>105.339</v>
      </c>
      <c r="F15" s="282">
        <v>114.58616666666667</v>
      </c>
      <c r="G15" s="283">
        <f t="shared" si="1"/>
        <v>109.96258333333333</v>
      </c>
      <c r="H15" s="18"/>
      <c r="K15" s="19"/>
      <c r="L15" s="19"/>
      <c r="M15" s="19"/>
      <c r="N15" s="19"/>
    </row>
    <row r="16" spans="1:14" ht="12.75" customHeight="1">
      <c r="A16" s="112" t="s">
        <v>228</v>
      </c>
      <c r="B16" s="282">
        <v>99.745000000000005</v>
      </c>
      <c r="C16" s="282">
        <v>100.25483333333334</v>
      </c>
      <c r="D16" s="282">
        <f t="shared" si="0"/>
        <v>99.999916666666678</v>
      </c>
      <c r="E16" s="282">
        <v>103.38233333333334</v>
      </c>
      <c r="F16" s="282">
        <v>109.90700000000002</v>
      </c>
      <c r="G16" s="283">
        <f t="shared" si="1"/>
        <v>106.64466666666668</v>
      </c>
      <c r="H16" s="18"/>
      <c r="K16" s="19"/>
      <c r="L16" s="19"/>
      <c r="M16" s="19"/>
      <c r="N16" s="19"/>
    </row>
    <row r="17" spans="1:14" ht="12.75" customHeight="1">
      <c r="A17" s="112" t="s">
        <v>162</v>
      </c>
      <c r="B17" s="282">
        <v>99.710166666666666</v>
      </c>
      <c r="C17" s="282">
        <v>100.28983333333333</v>
      </c>
      <c r="D17" s="282">
        <f t="shared" si="0"/>
        <v>100</v>
      </c>
      <c r="E17" s="282">
        <v>108.50466666666665</v>
      </c>
      <c r="F17" s="282">
        <v>110.3385</v>
      </c>
      <c r="G17" s="283">
        <f t="shared" si="1"/>
        <v>109.42158333333333</v>
      </c>
      <c r="K17" s="19"/>
      <c r="L17" s="19"/>
      <c r="M17" s="19"/>
      <c r="N17" s="19"/>
    </row>
    <row r="18" spans="1:14" ht="12.75" customHeight="1">
      <c r="A18" s="112" t="s">
        <v>92</v>
      </c>
      <c r="B18" s="282">
        <v>99.300333333333342</v>
      </c>
      <c r="C18" s="282">
        <v>100.7</v>
      </c>
      <c r="D18" s="282">
        <f t="shared" si="0"/>
        <v>100.00016666666667</v>
      </c>
      <c r="E18" s="282">
        <v>105.52433333333335</v>
      </c>
      <c r="F18" s="282">
        <v>112.83850000000001</v>
      </c>
      <c r="G18" s="283">
        <f t="shared" si="1"/>
        <v>109.18141666666668</v>
      </c>
      <c r="K18" s="19"/>
      <c r="L18" s="19"/>
      <c r="M18" s="19"/>
      <c r="N18" s="19"/>
    </row>
    <row r="19" spans="1:14" ht="12.75" customHeight="1">
      <c r="A19" s="112" t="s">
        <v>227</v>
      </c>
      <c r="B19" s="282">
        <v>98.92349999999999</v>
      </c>
      <c r="C19" s="282">
        <v>101.07666666666667</v>
      </c>
      <c r="D19" s="282">
        <f t="shared" si="0"/>
        <v>100.00008333333332</v>
      </c>
      <c r="E19" s="282">
        <v>105.77983333333333</v>
      </c>
      <c r="F19" s="282">
        <v>110.20016666666668</v>
      </c>
      <c r="G19" s="283">
        <f t="shared" si="1"/>
        <v>107.99000000000001</v>
      </c>
      <c r="H19" s="18"/>
      <c r="K19" s="19"/>
      <c r="L19" s="19"/>
      <c r="M19" s="19"/>
      <c r="N19" s="19"/>
    </row>
    <row r="20" spans="1:14" ht="12.75" customHeight="1">
      <c r="A20" s="112" t="s">
        <v>164</v>
      </c>
      <c r="B20" s="282">
        <v>99.720500000000001</v>
      </c>
      <c r="C20" s="282">
        <v>100.2795</v>
      </c>
      <c r="D20" s="282">
        <f t="shared" si="0"/>
        <v>100</v>
      </c>
      <c r="E20" s="282">
        <v>106.70399999999999</v>
      </c>
      <c r="F20" s="282">
        <v>114.1275</v>
      </c>
      <c r="G20" s="283">
        <f t="shared" si="1"/>
        <v>110.41575</v>
      </c>
      <c r="H20" s="18"/>
      <c r="K20" s="19"/>
      <c r="L20" s="19"/>
      <c r="M20" s="19"/>
      <c r="N20" s="19"/>
    </row>
    <row r="21" spans="1:14" ht="12.75" customHeight="1">
      <c r="A21" s="112" t="s">
        <v>229</v>
      </c>
      <c r="B21" s="282">
        <v>98.879333333333349</v>
      </c>
      <c r="C21" s="282">
        <v>101.12083333333334</v>
      </c>
      <c r="D21" s="282">
        <f t="shared" si="0"/>
        <v>100.00008333333335</v>
      </c>
      <c r="E21" s="282">
        <v>111.39600000000002</v>
      </c>
      <c r="F21" s="282">
        <v>129.25583333333333</v>
      </c>
      <c r="G21" s="283">
        <f t="shared" si="1"/>
        <v>120.32591666666667</v>
      </c>
      <c r="H21" s="18"/>
      <c r="K21" s="19"/>
      <c r="L21" s="19"/>
      <c r="M21" s="19"/>
      <c r="N21" s="19"/>
    </row>
    <row r="22" spans="1:14" ht="12.75" customHeight="1">
      <c r="A22" s="112" t="s">
        <v>234</v>
      </c>
      <c r="B22" s="282">
        <v>100.117</v>
      </c>
      <c r="C22" s="282">
        <v>99.882999999999996</v>
      </c>
      <c r="D22" s="282">
        <f t="shared" si="0"/>
        <v>100</v>
      </c>
      <c r="E22" s="282">
        <v>106.61649999999999</v>
      </c>
      <c r="F22" s="282">
        <v>118.25883333333333</v>
      </c>
      <c r="G22" s="283">
        <f t="shared" si="1"/>
        <v>112.43766666666666</v>
      </c>
      <c r="H22" s="18"/>
      <c r="K22" s="19"/>
      <c r="L22" s="19"/>
      <c r="M22" s="19"/>
      <c r="N22" s="19"/>
    </row>
    <row r="23" spans="1:14" ht="12.75" customHeight="1">
      <c r="A23" s="112" t="s">
        <v>26</v>
      </c>
      <c r="B23" s="282">
        <v>98.063499999999991</v>
      </c>
      <c r="C23" s="282">
        <v>101.93633333333332</v>
      </c>
      <c r="D23" s="282">
        <f t="shared" si="0"/>
        <v>99.99991666666665</v>
      </c>
      <c r="E23" s="282">
        <v>113.62783333333334</v>
      </c>
      <c r="F23" s="282">
        <v>127.59933333333333</v>
      </c>
      <c r="G23" s="283">
        <f t="shared" si="1"/>
        <v>120.61358333333334</v>
      </c>
      <c r="H23" s="18"/>
      <c r="K23" s="19"/>
      <c r="L23" s="19"/>
      <c r="M23" s="19"/>
      <c r="N23" s="19"/>
    </row>
    <row r="24" spans="1:14" ht="12.75" customHeight="1">
      <c r="A24" s="112" t="s">
        <v>230</v>
      </c>
      <c r="B24" s="282">
        <v>100.32183333333334</v>
      </c>
      <c r="C24" s="282">
        <v>99.678166666666655</v>
      </c>
      <c r="D24" s="282">
        <f t="shared" si="0"/>
        <v>100</v>
      </c>
      <c r="E24" s="282">
        <v>112.476</v>
      </c>
      <c r="F24" s="282">
        <v>133.72633333333332</v>
      </c>
      <c r="G24" s="283">
        <f t="shared" si="1"/>
        <v>123.10116666666666</v>
      </c>
      <c r="H24" s="18"/>
      <c r="K24" s="19"/>
      <c r="L24" s="19"/>
      <c r="M24" s="19"/>
      <c r="N24" s="19"/>
    </row>
    <row r="25" spans="1:14" ht="12.75" customHeight="1">
      <c r="A25" s="112" t="s">
        <v>93</v>
      </c>
      <c r="B25" s="282">
        <v>92.459666666666678</v>
      </c>
      <c r="C25" s="282">
        <v>107.54050000000001</v>
      </c>
      <c r="D25" s="282">
        <f t="shared" si="0"/>
        <v>100.00008333333335</v>
      </c>
      <c r="E25" s="282">
        <v>126.34449999999998</v>
      </c>
      <c r="F25" s="282">
        <v>138.02699999999999</v>
      </c>
      <c r="G25" s="283">
        <f t="shared" si="1"/>
        <v>132.18574999999998</v>
      </c>
      <c r="H25" s="18"/>
      <c r="K25" s="19"/>
      <c r="L25" s="19"/>
      <c r="M25" s="19"/>
      <c r="N25" s="19"/>
    </row>
    <row r="26" spans="1:14" ht="12.75" customHeight="1">
      <c r="A26" s="112" t="s">
        <v>163</v>
      </c>
      <c r="B26" s="282">
        <v>98.134833333333347</v>
      </c>
      <c r="C26" s="282">
        <v>101.86516666666667</v>
      </c>
      <c r="D26" s="282">
        <f t="shared" si="0"/>
        <v>100</v>
      </c>
      <c r="E26" s="282">
        <v>107.75816666666667</v>
      </c>
      <c r="F26" s="282">
        <v>113.50333333333333</v>
      </c>
      <c r="G26" s="283">
        <f t="shared" si="1"/>
        <v>110.63075000000001</v>
      </c>
      <c r="H26" s="18"/>
      <c r="K26" s="19"/>
      <c r="L26" s="19"/>
      <c r="M26" s="19"/>
      <c r="N26" s="19"/>
    </row>
    <row r="27" spans="1:14" ht="12.75" customHeight="1">
      <c r="A27" s="112" t="s">
        <v>233</v>
      </c>
      <c r="B27" s="282">
        <v>100.33166666666666</v>
      </c>
      <c r="C27" s="282">
        <v>99.668499999999995</v>
      </c>
      <c r="D27" s="282">
        <f t="shared" si="0"/>
        <v>100.00008333333332</v>
      </c>
      <c r="E27" s="282">
        <v>102.77083333333333</v>
      </c>
      <c r="F27" s="282">
        <v>106.10483333333333</v>
      </c>
      <c r="G27" s="283">
        <f t="shared" si="1"/>
        <v>104.43783333333333</v>
      </c>
      <c r="H27" s="18"/>
      <c r="K27" s="19"/>
      <c r="L27" s="19"/>
      <c r="M27" s="19"/>
      <c r="N27" s="19"/>
    </row>
    <row r="28" spans="1:14" ht="12.75" customHeight="1">
      <c r="A28" s="112" t="s">
        <v>45</v>
      </c>
      <c r="B28" s="282">
        <v>101.50466666666667</v>
      </c>
      <c r="C28" s="282">
        <v>98.495333333333335</v>
      </c>
      <c r="D28" s="282">
        <f t="shared" si="0"/>
        <v>100</v>
      </c>
      <c r="E28" s="282">
        <v>109.52083333333333</v>
      </c>
      <c r="F28" s="282">
        <v>115.02300000000001</v>
      </c>
      <c r="G28" s="283">
        <f t="shared" si="1"/>
        <v>112.27191666666667</v>
      </c>
      <c r="K28" s="19"/>
      <c r="L28" s="19"/>
      <c r="M28" s="19"/>
      <c r="N28" s="19"/>
    </row>
    <row r="29" spans="1:14" ht="12.75" customHeight="1">
      <c r="A29" s="112" t="s">
        <v>94</v>
      </c>
      <c r="B29" s="282">
        <v>99.736166666666676</v>
      </c>
      <c r="C29" s="282">
        <v>100.26383333333335</v>
      </c>
      <c r="D29" s="282">
        <f t="shared" si="0"/>
        <v>100.00000000000001</v>
      </c>
      <c r="E29" s="282">
        <v>107.64983333333333</v>
      </c>
      <c r="F29" s="282">
        <v>113.48633333333333</v>
      </c>
      <c r="G29" s="283">
        <f t="shared" si="1"/>
        <v>110.56808333333333</v>
      </c>
      <c r="K29" s="19"/>
      <c r="L29" s="19"/>
      <c r="M29" s="19"/>
      <c r="N29" s="19"/>
    </row>
    <row r="30" spans="1:14" ht="12.75" customHeight="1">
      <c r="A30" s="112" t="s">
        <v>240</v>
      </c>
      <c r="B30" s="282">
        <v>100.40849999999999</v>
      </c>
      <c r="C30" s="282">
        <v>99.591333333333338</v>
      </c>
      <c r="D30" s="282">
        <f t="shared" si="0"/>
        <v>99.999916666666664</v>
      </c>
      <c r="E30" s="282">
        <v>107.56416666666667</v>
      </c>
      <c r="F30" s="282">
        <v>119.01900000000001</v>
      </c>
      <c r="G30" s="283">
        <f t="shared" si="1"/>
        <v>113.29158333333334</v>
      </c>
      <c r="K30" s="19"/>
      <c r="L30" s="19"/>
      <c r="M30" s="19"/>
      <c r="N30" s="19"/>
    </row>
    <row r="31" spans="1:14" ht="12.75" customHeight="1">
      <c r="A31" s="112" t="s">
        <v>46</v>
      </c>
      <c r="B31" s="282">
        <v>100.76216666666666</v>
      </c>
      <c r="C31" s="282">
        <v>99.237833333333313</v>
      </c>
      <c r="D31" s="282">
        <f t="shared" si="0"/>
        <v>99.999999999999986</v>
      </c>
      <c r="E31" s="282">
        <v>107.48866666666667</v>
      </c>
      <c r="F31" s="282">
        <v>117.45249999999999</v>
      </c>
      <c r="G31" s="283">
        <f t="shared" si="1"/>
        <v>112.47058333333334</v>
      </c>
      <c r="H31" s="18"/>
      <c r="K31" s="19"/>
      <c r="L31" s="19"/>
      <c r="M31" s="19"/>
      <c r="N31" s="19"/>
    </row>
    <row r="32" spans="1:14" ht="12.75" customHeight="1">
      <c r="A32" s="112" t="s">
        <v>29</v>
      </c>
      <c r="B32" s="282">
        <v>100.32299999999999</v>
      </c>
      <c r="C32" s="282">
        <v>99.677333333333351</v>
      </c>
      <c r="D32" s="282">
        <f t="shared" si="0"/>
        <v>100.00016666666667</v>
      </c>
      <c r="E32" s="282">
        <v>104.02799999999998</v>
      </c>
      <c r="F32" s="282">
        <v>129.04166666666666</v>
      </c>
      <c r="G32" s="283">
        <f t="shared" si="1"/>
        <v>116.53483333333332</v>
      </c>
      <c r="H32" s="18"/>
      <c r="K32" s="19"/>
      <c r="L32" s="19"/>
      <c r="M32" s="19"/>
      <c r="N32" s="19"/>
    </row>
    <row r="33" spans="1:36" ht="12.75" customHeight="1">
      <c r="A33" s="112" t="s">
        <v>232</v>
      </c>
      <c r="B33" s="282">
        <v>99.031999999999996</v>
      </c>
      <c r="C33" s="282">
        <v>100.96816666666666</v>
      </c>
      <c r="D33" s="282">
        <f t="shared" si="0"/>
        <v>100.00008333333332</v>
      </c>
      <c r="E33" s="282">
        <v>107.996</v>
      </c>
      <c r="F33" s="282">
        <v>112.81333333333332</v>
      </c>
      <c r="G33" s="283">
        <f t="shared" si="1"/>
        <v>110.40466666666666</v>
      </c>
      <c r="H33" s="18"/>
      <c r="K33" s="19"/>
      <c r="L33" s="19"/>
      <c r="M33" s="19"/>
      <c r="N33" s="19"/>
    </row>
    <row r="34" spans="1:36" ht="12.75" customHeight="1">
      <c r="A34" s="112" t="s">
        <v>231</v>
      </c>
      <c r="B34" s="282">
        <v>99.661833333333334</v>
      </c>
      <c r="C34" s="282">
        <v>100.33816666666667</v>
      </c>
      <c r="D34" s="282">
        <f t="shared" si="0"/>
        <v>100</v>
      </c>
      <c r="E34" s="282">
        <v>104.82799999999999</v>
      </c>
      <c r="F34" s="282">
        <v>109.90783333333336</v>
      </c>
      <c r="G34" s="283">
        <f t="shared" si="1"/>
        <v>107.36791666666667</v>
      </c>
      <c r="H34" s="18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ht="12.75" customHeight="1">
      <c r="A35" s="112" t="s">
        <v>95</v>
      </c>
      <c r="B35" s="282">
        <v>100.32716666666666</v>
      </c>
      <c r="C35" s="282">
        <v>99.672833333333344</v>
      </c>
      <c r="D35" s="282">
        <f t="shared" si="0"/>
        <v>100</v>
      </c>
      <c r="E35" s="282">
        <v>103.14049999999999</v>
      </c>
      <c r="F35" s="282">
        <v>104.40933333333334</v>
      </c>
      <c r="G35" s="283">
        <f t="shared" si="1"/>
        <v>103.77491666666666</v>
      </c>
      <c r="H35" s="18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ht="12.75" customHeight="1">
      <c r="A36" s="112" t="s">
        <v>96</v>
      </c>
      <c r="B36" s="282">
        <v>100.36466666666666</v>
      </c>
      <c r="C36" s="282">
        <v>99.635333333333335</v>
      </c>
      <c r="D36" s="282">
        <f t="shared" si="0"/>
        <v>100</v>
      </c>
      <c r="E36" s="282">
        <v>104.94366666666667</v>
      </c>
      <c r="F36" s="282">
        <v>107.95483333333334</v>
      </c>
      <c r="G36" s="283">
        <f t="shared" si="1"/>
        <v>106.44925000000001</v>
      </c>
      <c r="H36" s="18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ht="12.75" customHeight="1">
      <c r="A37" s="112" t="s">
        <v>241</v>
      </c>
      <c r="B37" s="282">
        <v>100.15900000000001</v>
      </c>
      <c r="C37" s="282">
        <v>99.840999999999994</v>
      </c>
      <c r="D37" s="282">
        <f t="shared" si="0"/>
        <v>100</v>
      </c>
      <c r="E37" s="282">
        <v>104.18</v>
      </c>
      <c r="F37" s="282">
        <v>110.2</v>
      </c>
      <c r="G37" s="283">
        <f t="shared" si="1"/>
        <v>107.19</v>
      </c>
      <c r="H37" s="18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36" ht="12.75" customHeight="1">
      <c r="A38" s="112"/>
      <c r="B38" s="282"/>
      <c r="C38" s="282"/>
      <c r="D38" s="282"/>
      <c r="E38" s="282"/>
      <c r="F38" s="282"/>
      <c r="G38" s="283"/>
      <c r="H38" s="18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ht="12.75" customHeight="1">
      <c r="A39" s="284" t="s">
        <v>59</v>
      </c>
      <c r="B39" s="285">
        <v>99.328999999999994</v>
      </c>
      <c r="C39" s="285">
        <v>100.67099999999999</v>
      </c>
      <c r="D39" s="286">
        <f>AVERAGE(B39:C39)</f>
        <v>100</v>
      </c>
      <c r="E39" s="285">
        <v>106.80200000000001</v>
      </c>
      <c r="F39" s="285">
        <v>114.36966666666666</v>
      </c>
      <c r="G39" s="286">
        <f>AVERAGE(E39:F39)</f>
        <v>110.58583333333334</v>
      </c>
      <c r="H39" s="18">
        <v>101.672</v>
      </c>
      <c r="K39" s="19"/>
      <c r="L39" s="19"/>
      <c r="M39" s="19"/>
      <c r="N39" s="19"/>
    </row>
    <row r="40" spans="1:36" ht="12.75" customHeight="1">
      <c r="A40" s="284" t="s">
        <v>60</v>
      </c>
      <c r="B40" s="285">
        <v>99.305500000000009</v>
      </c>
      <c r="C40" s="285">
        <v>100.69483333333334</v>
      </c>
      <c r="D40" s="286">
        <f t="shared" ref="D40:D42" si="2">AVERAGE(B40:C40)</f>
        <v>100.00016666666667</v>
      </c>
      <c r="E40" s="285">
        <v>107.55216666666666</v>
      </c>
      <c r="F40" s="285">
        <v>115.16833333333334</v>
      </c>
      <c r="G40" s="286">
        <f t="shared" ref="G40:G42" si="3">AVERAGE(E40:F40)</f>
        <v>111.36025000000001</v>
      </c>
      <c r="H40" s="18"/>
      <c r="K40" s="19"/>
      <c r="L40" s="19"/>
      <c r="M40" s="19"/>
      <c r="N40" s="19"/>
    </row>
    <row r="41" spans="1:36" ht="12.75" customHeight="1">
      <c r="A41" s="284" t="s">
        <v>58</v>
      </c>
      <c r="B41" s="285">
        <v>99.21016666666668</v>
      </c>
      <c r="C41" s="285">
        <v>100.79</v>
      </c>
      <c r="D41" s="286">
        <f t="shared" si="2"/>
        <v>100.00008333333335</v>
      </c>
      <c r="E41" s="285">
        <v>107.98716666666667</v>
      </c>
      <c r="F41" s="285">
        <v>117.24883333333334</v>
      </c>
      <c r="G41" s="286">
        <f t="shared" si="3"/>
        <v>112.61799999999999</v>
      </c>
      <c r="H41" s="18"/>
      <c r="K41" s="19"/>
      <c r="L41" s="19"/>
      <c r="M41" s="19"/>
      <c r="N41" s="19"/>
    </row>
    <row r="42" spans="1:36" ht="12.75" customHeight="1">
      <c r="A42" s="284" t="s">
        <v>37</v>
      </c>
      <c r="B42" s="285">
        <v>99.272999999999982</v>
      </c>
      <c r="C42" s="285">
        <v>100.72733333333333</v>
      </c>
      <c r="D42" s="286">
        <f t="shared" si="2"/>
        <v>100.00016666666666</v>
      </c>
      <c r="E42" s="285">
        <v>107.73233333333333</v>
      </c>
      <c r="F42" s="285">
        <v>114.057</v>
      </c>
      <c r="G42" s="286">
        <f t="shared" si="3"/>
        <v>110.89466666666667</v>
      </c>
      <c r="H42" s="18"/>
      <c r="K42" s="19"/>
      <c r="L42" s="19"/>
      <c r="M42" s="19"/>
      <c r="N42" s="19"/>
    </row>
    <row r="43" spans="1:36" ht="12.75" customHeight="1">
      <c r="A43" s="284"/>
      <c r="B43" s="285"/>
      <c r="C43" s="285"/>
      <c r="D43" s="286"/>
      <c r="E43" s="285"/>
      <c r="F43" s="285"/>
      <c r="G43" s="286"/>
      <c r="H43" s="18"/>
      <c r="K43" s="19"/>
      <c r="L43" s="19"/>
      <c r="M43" s="19"/>
      <c r="N43" s="19"/>
    </row>
    <row r="44" spans="1:36" ht="12.75" customHeight="1" thickBot="1">
      <c r="A44" s="287" t="s">
        <v>70</v>
      </c>
      <c r="B44" s="288">
        <v>98.543833333333339</v>
      </c>
      <c r="C44" s="288">
        <v>101.45633333333332</v>
      </c>
      <c r="D44" s="289">
        <f>AVERAGE(B44:C44)</f>
        <v>100.00008333333332</v>
      </c>
      <c r="E44" s="288">
        <v>106.90666666666668</v>
      </c>
      <c r="F44" s="288">
        <v>109.87466666666666</v>
      </c>
      <c r="G44" s="289">
        <f>AVERAGE(E44:F44)</f>
        <v>108.39066666666668</v>
      </c>
      <c r="H44" s="18"/>
      <c r="K44" s="19"/>
      <c r="L44" s="19"/>
      <c r="M44" s="19"/>
      <c r="N44" s="19"/>
    </row>
    <row r="45" spans="1:36" ht="16.5">
      <c r="A45" s="116" t="s">
        <v>24</v>
      </c>
      <c r="B45" s="91"/>
      <c r="C45" s="91"/>
      <c r="D45" s="91"/>
      <c r="E45" s="91"/>
      <c r="F45" s="91"/>
      <c r="G45" s="91"/>
    </row>
    <row r="46" spans="1:36" ht="16.5">
      <c r="A46" s="91"/>
      <c r="B46" s="91"/>
      <c r="C46" s="91"/>
      <c r="D46" s="91"/>
      <c r="E46" s="91"/>
      <c r="F46" s="91"/>
      <c r="G46" s="91"/>
    </row>
    <row r="47" spans="1:36" ht="16.5">
      <c r="A47" s="91"/>
      <c r="B47" s="91"/>
      <c r="C47" s="91"/>
      <c r="D47" s="91"/>
      <c r="E47" s="91"/>
      <c r="F47" s="91"/>
      <c r="G47" s="91"/>
    </row>
  </sheetData>
  <mergeCells count="5">
    <mergeCell ref="A1:G1"/>
    <mergeCell ref="A5:A6"/>
    <mergeCell ref="B5:D5"/>
    <mergeCell ref="E5:G5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8">
    <pageSetUpPr fitToPage="1"/>
  </sheetPr>
  <dimension ref="A1:J47"/>
  <sheetViews>
    <sheetView showGridLines="0" view="pageBreakPreview" zoomScale="95" zoomScaleNormal="75" zoomScaleSheetLayoutView="95" workbookViewId="0">
      <selection activeCell="E11" sqref="E11"/>
    </sheetView>
  </sheetViews>
  <sheetFormatPr baseColWidth="10" defaultColWidth="11.42578125" defaultRowHeight="12.75"/>
  <cols>
    <col min="1" max="1" width="46.7109375" style="6" customWidth="1"/>
    <col min="2" max="4" width="22.7109375" style="6" customWidth="1"/>
    <col min="5" max="7" width="14.7109375" style="6" customWidth="1"/>
    <col min="8" max="16384" width="11.42578125" style="6"/>
  </cols>
  <sheetData>
    <row r="1" spans="1:10" s="13" customFormat="1" ht="18.75">
      <c r="A1" s="377" t="s">
        <v>215</v>
      </c>
      <c r="B1" s="377"/>
      <c r="C1" s="377"/>
      <c r="D1" s="377"/>
      <c r="E1" s="17"/>
      <c r="F1" s="17"/>
      <c r="G1" s="17"/>
    </row>
    <row r="2" spans="1:10" ht="12.75" customHeight="1">
      <c r="A2" s="155"/>
      <c r="B2" s="155"/>
      <c r="C2" s="155"/>
      <c r="D2" s="155"/>
    </row>
    <row r="3" spans="1:10" ht="15" customHeight="1">
      <c r="A3" s="385" t="s">
        <v>248</v>
      </c>
      <c r="B3" s="385"/>
      <c r="C3" s="385"/>
      <c r="D3" s="385"/>
      <c r="E3" s="27"/>
      <c r="F3" s="27"/>
      <c r="G3" s="27"/>
      <c r="H3" s="27"/>
      <c r="I3" s="27"/>
      <c r="J3" s="8"/>
    </row>
    <row r="4" spans="1:10" ht="15" customHeight="1">
      <c r="A4" s="385" t="s">
        <v>235</v>
      </c>
      <c r="B4" s="385"/>
      <c r="C4" s="385"/>
      <c r="D4" s="385"/>
      <c r="E4" s="27"/>
      <c r="F4" s="27"/>
      <c r="G4" s="27"/>
      <c r="H4" s="27"/>
      <c r="I4" s="27"/>
      <c r="J4" s="8"/>
    </row>
    <row r="5" spans="1:10" ht="12.75" customHeight="1" thickBot="1">
      <c r="A5" s="88"/>
      <c r="B5" s="88"/>
      <c r="C5" s="88"/>
      <c r="D5" s="88"/>
      <c r="E5" s="14"/>
      <c r="F5" s="14"/>
      <c r="G5" s="10"/>
      <c r="H5" s="8"/>
      <c r="I5" s="8"/>
      <c r="J5" s="8"/>
    </row>
    <row r="6" spans="1:10" ht="34.5" customHeight="1">
      <c r="A6" s="416" t="s">
        <v>52</v>
      </c>
      <c r="B6" s="401" t="s">
        <v>271</v>
      </c>
      <c r="C6" s="401"/>
      <c r="D6" s="402"/>
      <c r="E6" s="107"/>
    </row>
    <row r="7" spans="1:10" ht="34.5" customHeight="1" thickBot="1">
      <c r="A7" s="418"/>
      <c r="B7" s="167" t="s">
        <v>21</v>
      </c>
      <c r="C7" s="167" t="s">
        <v>22</v>
      </c>
      <c r="D7" s="279" t="s">
        <v>23</v>
      </c>
      <c r="E7" s="314"/>
    </row>
    <row r="8" spans="1:10" ht="21.75" customHeight="1">
      <c r="A8" s="142" t="s">
        <v>28</v>
      </c>
      <c r="B8" s="315">
        <f>('6.11.1'!E7-'6.11.1'!B7)*100/'6.11.1'!B7</f>
        <v>9.7155505400504776</v>
      </c>
      <c r="C8" s="315">
        <f>('6.11.1'!F7-'6.11.1'!C7)*100/'6.11.1'!C7</f>
        <v>14.531614739996101</v>
      </c>
      <c r="D8" s="281">
        <f>('6.11.1'!G7-'6.11.1'!D7)*100/'6.11.1'!D7</f>
        <v>12.134583333333326</v>
      </c>
      <c r="E8" s="107"/>
    </row>
    <row r="9" spans="1:10" ht="12.75" customHeight="1">
      <c r="A9" s="112" t="s">
        <v>27</v>
      </c>
      <c r="B9" s="316">
        <f>('6.11.1'!E8-'6.11.1'!B8)*100/'6.11.1'!B8</f>
        <v>9.1450684519660737</v>
      </c>
      <c r="C9" s="316">
        <f>('6.11.1'!F8-'6.11.1'!C8)*100/'6.11.1'!C8</f>
        <v>15.009121446729251</v>
      </c>
      <c r="D9" s="283">
        <f>('6.11.1'!G8-'6.11.1'!D8)*100/'6.11.1'!D8</f>
        <v>12.099666666666678</v>
      </c>
      <c r="E9" s="107"/>
    </row>
    <row r="10" spans="1:10" ht="12.75" customHeight="1">
      <c r="A10" s="112" t="s">
        <v>87</v>
      </c>
      <c r="B10" s="316">
        <f>('6.11.1'!E9-'6.11.1'!B9)*100/'6.11.1'!B9</f>
        <v>23.845156415034367</v>
      </c>
      <c r="C10" s="316">
        <f>('6.11.1'!F9-'6.11.1'!C9)*100/'6.11.1'!C9</f>
        <v>25.736440383012155</v>
      </c>
      <c r="D10" s="283">
        <f>('6.11.1'!G9-'6.11.1'!D9)*100/'6.11.1'!D9</f>
        <v>24.818749999999994</v>
      </c>
      <c r="E10" s="107"/>
    </row>
    <row r="11" spans="1:10" ht="12.75" customHeight="1">
      <c r="A11" s="112" t="s">
        <v>236</v>
      </c>
      <c r="B11" s="316">
        <f>('6.11.1'!E10-'6.11.1'!B10)*100/'6.11.1'!B10</f>
        <v>18.960251349283137</v>
      </c>
      <c r="C11" s="316">
        <f>('6.11.1'!F10-'6.11.1'!C10)*100/'6.11.1'!C10</f>
        <v>38.07915638602789</v>
      </c>
      <c r="D11" s="283">
        <f>('6.11.1'!G10-'6.11.1'!D10)*100/'6.11.1'!D10</f>
        <v>28.626809477658778</v>
      </c>
      <c r="E11" s="107"/>
    </row>
    <row r="12" spans="1:10" ht="12.75" customHeight="1">
      <c r="A12" s="112" t="s">
        <v>88</v>
      </c>
      <c r="B12" s="316">
        <f>('6.11.1'!E11-'6.11.1'!B11)*100/'6.11.1'!B11</f>
        <v>9.5176067478509108</v>
      </c>
      <c r="C12" s="316">
        <f>('6.11.1'!F11-'6.11.1'!C11)*100/'6.11.1'!C11</f>
        <v>14.263854063324819</v>
      </c>
      <c r="D12" s="283">
        <f>('6.11.1'!G11-'6.11.1'!D11)*100/'6.11.1'!D11</f>
        <v>11.913656738619373</v>
      </c>
      <c r="E12" s="107"/>
    </row>
    <row r="13" spans="1:10" ht="12.75" customHeight="1">
      <c r="A13" s="112" t="s">
        <v>43</v>
      </c>
      <c r="B13" s="316">
        <f>('6.11.1'!E12-'6.11.1'!B12)*100/'6.11.1'!B12</f>
        <v>3.9774186983054229</v>
      </c>
      <c r="C13" s="316">
        <f>('6.11.1'!F12-'6.11.1'!C12)*100/'6.11.1'!C12</f>
        <v>11.476692780964571</v>
      </c>
      <c r="D13" s="283">
        <f>('6.11.1'!G12-'6.11.1'!D12)*100/'6.11.1'!D12</f>
        <v>7.7305897754914739</v>
      </c>
      <c r="E13" s="107"/>
    </row>
    <row r="14" spans="1:10" ht="12.75" customHeight="1">
      <c r="A14" s="112" t="s">
        <v>89</v>
      </c>
      <c r="B14" s="316">
        <f>('6.11.1'!E13-'6.11.1'!B13)*100/'6.11.1'!B13</f>
        <v>10.960564561256383</v>
      </c>
      <c r="C14" s="316">
        <f>('6.11.1'!F13-'6.11.1'!C13)*100/'6.11.1'!C13</f>
        <v>8.2296445636816706</v>
      </c>
      <c r="D14" s="283">
        <f>('6.11.1'!G13-'6.11.1'!D13)*100/'6.11.1'!D13</f>
        <v>9.5269920608399357</v>
      </c>
      <c r="E14" s="107"/>
    </row>
    <row r="15" spans="1:10" ht="12.75" customHeight="1">
      <c r="A15" s="112" t="s">
        <v>44</v>
      </c>
      <c r="B15" s="316">
        <f>('6.11.1'!E14-'6.11.1'!B14)*100/'6.11.1'!B14</f>
        <v>10.040124203564808</v>
      </c>
      <c r="C15" s="316">
        <f>('6.11.1'!F14-'6.11.1'!C14)*100/'6.11.1'!C14</f>
        <v>16.986718999287451</v>
      </c>
      <c r="D15" s="283">
        <f>('6.11.1'!G14-'6.11.1'!D14)*100/'6.11.1'!D14</f>
        <v>13.541488715426087</v>
      </c>
      <c r="E15" s="107"/>
    </row>
    <row r="16" spans="1:10" ht="12.75" customHeight="1">
      <c r="A16" s="112" t="s">
        <v>90</v>
      </c>
      <c r="B16" s="316">
        <f>('6.11.1'!E15-'6.11.1'!B15)*100/'6.11.1'!B15</f>
        <v>5.6414867905101724</v>
      </c>
      <c r="C16" s="316">
        <f>('6.11.1'!F15-'6.11.1'!C15)*100/'6.11.1'!C15</f>
        <v>14.259005048876706</v>
      </c>
      <c r="D16" s="283">
        <f>('6.11.1'!G15-'6.11.1'!D15)*100/'6.11.1'!D15</f>
        <v>9.9625833333333276</v>
      </c>
      <c r="E16" s="107"/>
    </row>
    <row r="17" spans="1:5" ht="12.75" customHeight="1">
      <c r="A17" s="112" t="s">
        <v>237</v>
      </c>
      <c r="B17" s="316">
        <f>('6.11.1'!E16-'6.11.1'!B16)*100/'6.11.1'!B16</f>
        <v>3.6466322455595073</v>
      </c>
      <c r="C17" s="316">
        <f>('6.11.1'!F16-'6.11.1'!C16)*100/'6.11.1'!C16</f>
        <v>9.6276322504817102</v>
      </c>
      <c r="D17" s="283">
        <f>('6.11.1'!G16-'6.11.1'!D16)*100/'6.11.1'!D16</f>
        <v>6.6447555372962821</v>
      </c>
      <c r="E17" s="107"/>
    </row>
    <row r="18" spans="1:5" ht="12.75" customHeight="1">
      <c r="A18" s="112" t="s">
        <v>91</v>
      </c>
      <c r="B18" s="316">
        <f>('6.11.1'!E17-'6.11.1'!B17)*100/'6.11.1'!B17</f>
        <v>8.820063483997771</v>
      </c>
      <c r="C18" s="316">
        <f>('6.11.1'!F17-'6.11.1'!C17)*100/'6.11.1'!C17</f>
        <v>10.019626449340988</v>
      </c>
      <c r="D18" s="283">
        <f>('6.11.1'!G17-'6.11.1'!D17)*100/'6.11.1'!D17</f>
        <v>9.4215833333333308</v>
      </c>
      <c r="E18" s="107"/>
    </row>
    <row r="19" spans="1:5" ht="12.75" customHeight="1">
      <c r="A19" s="112" t="s">
        <v>92</v>
      </c>
      <c r="B19" s="316">
        <f>('6.11.1'!E18-'6.11.1'!B18)*100/'6.11.1'!B18</f>
        <v>6.2678540857533234</v>
      </c>
      <c r="C19" s="316">
        <f>('6.11.1'!F18-'6.11.1'!C18)*100/'6.11.1'!C18</f>
        <v>12.054121151936453</v>
      </c>
      <c r="D19" s="283">
        <f>('6.11.1'!G18-'6.11.1'!D18)*100/'6.11.1'!D18</f>
        <v>9.1812346979421751</v>
      </c>
      <c r="E19" s="107"/>
    </row>
    <row r="20" spans="1:5" ht="12.75" customHeight="1">
      <c r="A20" s="112" t="s">
        <v>238</v>
      </c>
      <c r="B20" s="316">
        <f>('6.11.1'!E19-'6.11.1'!B19)*100/'6.11.1'!B19</f>
        <v>6.9309449557823362</v>
      </c>
      <c r="C20" s="316">
        <f>('6.11.1'!F19-'6.11.1'!C19)*100/'6.11.1'!C19</f>
        <v>9.0263166573228304</v>
      </c>
      <c r="D20" s="283">
        <f>('6.11.1'!G19-'6.11.1'!D19)*100/'6.11.1'!D19</f>
        <v>7.9899100084083479</v>
      </c>
      <c r="E20" s="107"/>
    </row>
    <row r="21" spans="1:5" ht="12.75" customHeight="1">
      <c r="A21" s="112" t="s">
        <v>239</v>
      </c>
      <c r="B21" s="316">
        <f>('6.11.1'!E20-'6.11.1'!B20)*100/'6.11.1'!B20</f>
        <v>7.0030735906859594</v>
      </c>
      <c r="C21" s="316">
        <f>('6.11.1'!F20-'6.11.1'!C20)*100/'6.11.1'!C20</f>
        <v>13.809402719399278</v>
      </c>
      <c r="D21" s="283">
        <f>('6.11.1'!G20-'6.11.1'!D20)*100/'6.11.1'!D20</f>
        <v>10.415750000000003</v>
      </c>
      <c r="E21" s="107"/>
    </row>
    <row r="22" spans="1:5" ht="12.75" customHeight="1">
      <c r="A22" s="112" t="s">
        <v>229</v>
      </c>
      <c r="B22" s="316">
        <f>('6.11.1'!E21-'6.11.1'!B21)*100/'6.11.1'!B21</f>
        <v>12.658526554251306</v>
      </c>
      <c r="C22" s="316">
        <f>('6.11.1'!F21-'6.11.1'!C21)*100/'6.11.1'!C21</f>
        <v>27.823148873047913</v>
      </c>
      <c r="D22" s="283">
        <f>('6.11.1'!G21-'6.11.1'!D21)*100/'6.11.1'!D21</f>
        <v>20.325816395152987</v>
      </c>
      <c r="E22" s="107"/>
    </row>
    <row r="23" spans="1:5" ht="12.75" customHeight="1">
      <c r="A23" s="112" t="s">
        <v>234</v>
      </c>
      <c r="B23" s="316">
        <f>('6.11.1'!E22-'6.11.1'!B22)*100/'6.11.1'!B22</f>
        <v>6.4919044717680148</v>
      </c>
      <c r="C23" s="316">
        <f>('6.11.1'!F22-'6.11.1'!C22)*100/'6.11.1'!C22</f>
        <v>18.397358242477033</v>
      </c>
      <c r="D23" s="283">
        <f>('6.11.1'!G22-'6.11.1'!D22)*100/'6.11.1'!D22</f>
        <v>12.437666666666658</v>
      </c>
      <c r="E23" s="107"/>
    </row>
    <row r="24" spans="1:5" ht="12.75" customHeight="1">
      <c r="A24" s="112" t="s">
        <v>26</v>
      </c>
      <c r="B24" s="316">
        <f>('6.11.1'!E23-'6.11.1'!B23)*100/'6.11.1'!B23</f>
        <v>15.871688582738077</v>
      </c>
      <c r="C24" s="316">
        <f>('6.11.1'!F23-'6.11.1'!C23)*100/'6.11.1'!C23</f>
        <v>25.175518052117511</v>
      </c>
      <c r="D24" s="283">
        <f>('6.11.1'!G23-'6.11.1'!D23)*100/'6.11.1'!D23</f>
        <v>20.61368384473656</v>
      </c>
      <c r="E24" s="107"/>
    </row>
    <row r="25" spans="1:5" ht="12.75" customHeight="1">
      <c r="A25" s="112" t="s">
        <v>230</v>
      </c>
      <c r="B25" s="316">
        <f>('6.11.1'!E24-'6.11.1'!B24)*100/'6.11.1'!B24</f>
        <v>12.115175991932617</v>
      </c>
      <c r="C25" s="316">
        <f>('6.11.1'!F24-'6.11.1'!C24)*100/'6.11.1'!C24</f>
        <v>34.15809881468526</v>
      </c>
      <c r="D25" s="283">
        <f>('6.11.1'!G24-'6.11.1'!D24)*100/'6.11.1'!D24</f>
        <v>23.101166666666657</v>
      </c>
      <c r="E25" s="107"/>
    </row>
    <row r="26" spans="1:5" ht="12.75" customHeight="1">
      <c r="A26" s="112" t="s">
        <v>93</v>
      </c>
      <c r="B26" s="316">
        <f>('6.11.1'!E25-'6.11.1'!B25)*100/'6.11.1'!B25</f>
        <v>36.648232202149373</v>
      </c>
      <c r="C26" s="316">
        <f>('6.11.1'!F25-'6.11.1'!C25)*100/'6.11.1'!C25</f>
        <v>28.348854617562662</v>
      </c>
      <c r="D26" s="283">
        <f>('6.11.1'!G25-'6.11.1'!D25)*100/'6.11.1'!D25</f>
        <v>32.185639845300088</v>
      </c>
      <c r="E26" s="107"/>
    </row>
    <row r="27" spans="1:5" ht="12.75" customHeight="1">
      <c r="A27" s="112" t="s">
        <v>31</v>
      </c>
      <c r="B27" s="316">
        <f>('6.11.1'!E26-'6.11.1'!B26)*100/'6.11.1'!B26</f>
        <v>9.8062359780505943</v>
      </c>
      <c r="C27" s="316">
        <f>('6.11.1'!F26-'6.11.1'!C26)*100/'6.11.1'!C26</f>
        <v>11.425070068112911</v>
      </c>
      <c r="D27" s="283">
        <f>('6.11.1'!G26-'6.11.1'!D26)*100/'6.11.1'!D26</f>
        <v>10.630750000000008</v>
      </c>
      <c r="E27" s="107"/>
    </row>
    <row r="28" spans="1:5" ht="12.75" customHeight="1">
      <c r="A28" s="112" t="s">
        <v>233</v>
      </c>
      <c r="B28" s="316">
        <f>('6.11.1'!E27-'6.11.1'!B27)*100/'6.11.1'!B27</f>
        <v>2.4311035067027675</v>
      </c>
      <c r="C28" s="316">
        <f>('6.11.1'!F27-'6.11.1'!C27)*100/'6.11.1'!C27</f>
        <v>6.4577407438993637</v>
      </c>
      <c r="D28" s="283">
        <f>('6.11.1'!G27-'6.11.1'!D27)*100/'6.11.1'!D27</f>
        <v>4.4377463018780903</v>
      </c>
      <c r="E28" s="107"/>
    </row>
    <row r="29" spans="1:5" ht="12.75" customHeight="1">
      <c r="A29" s="112" t="s">
        <v>45</v>
      </c>
      <c r="B29" s="316">
        <f>('6.11.1'!E28-'6.11.1'!B28)*100/'6.11.1'!B28</f>
        <v>7.8973380534228284</v>
      </c>
      <c r="C29" s="316">
        <f>('6.11.1'!F28-'6.11.1'!C28)*100/'6.11.1'!C28</f>
        <v>16.780152020738726</v>
      </c>
      <c r="D29" s="283">
        <f>('6.11.1'!G28-'6.11.1'!D28)*100/'6.11.1'!D28</f>
        <v>12.271916666666671</v>
      </c>
      <c r="E29" s="107"/>
    </row>
    <row r="30" spans="1:5" ht="12.75" customHeight="1">
      <c r="A30" s="112" t="s">
        <v>94</v>
      </c>
      <c r="B30" s="316">
        <f>('6.11.1'!E29-'6.11.1'!B29)*100/'6.11.1'!B29</f>
        <v>7.9346007884134195</v>
      </c>
      <c r="C30" s="316">
        <f>('6.11.1'!F29-'6.11.1'!C29)*100/'6.11.1'!C29</f>
        <v>13.187706434523561</v>
      </c>
      <c r="D30" s="283">
        <f>('6.11.1'!G29-'6.11.1'!D29)*100/'6.11.1'!D29</f>
        <v>10.568083333333318</v>
      </c>
      <c r="E30" s="107"/>
    </row>
    <row r="31" spans="1:5" ht="12.75" customHeight="1">
      <c r="A31" s="112" t="s">
        <v>240</v>
      </c>
      <c r="B31" s="316">
        <f>('6.11.1'!E30-'6.11.1'!B30)*100/'6.11.1'!B30</f>
        <v>7.1265546907549417</v>
      </c>
      <c r="C31" s="316">
        <f>('6.11.1'!F30-'6.11.1'!C30)*100/'6.11.1'!C30</f>
        <v>19.507386854277815</v>
      </c>
      <c r="D31" s="283">
        <f>('6.11.1'!G30-'6.11.1'!D30)*100/'6.11.1'!D30</f>
        <v>13.291677743064792</v>
      </c>
      <c r="E31" s="107"/>
    </row>
    <row r="32" spans="1:5" ht="12.75" customHeight="1">
      <c r="A32" s="112" t="s">
        <v>46</v>
      </c>
      <c r="B32" s="316">
        <f>('6.11.1'!E31-'6.11.1'!B31)*100/'6.11.1'!B31</f>
        <v>6.6756206446533497</v>
      </c>
      <c r="C32" s="316">
        <f>('6.11.1'!F31-'6.11.1'!C31)*100/'6.11.1'!C31</f>
        <v>18.354558997156673</v>
      </c>
      <c r="D32" s="283">
        <f>('6.11.1'!G31-'6.11.1'!D31)*100/'6.11.1'!D31</f>
        <v>12.470583333333353</v>
      </c>
      <c r="E32" s="107"/>
    </row>
    <row r="33" spans="1:5" ht="12.75" customHeight="1">
      <c r="A33" s="112" t="s">
        <v>29</v>
      </c>
      <c r="B33" s="316">
        <f>('6.11.1'!E32-'6.11.1'!B32)*100/'6.11.1'!B32</f>
        <v>3.6930713794443788</v>
      </c>
      <c r="C33" s="316">
        <f>('6.11.1'!F32-'6.11.1'!C32)*100/'6.11.1'!C32</f>
        <v>29.459388961716439</v>
      </c>
      <c r="D33" s="283">
        <f>('6.11.1'!G32-'6.11.1'!D32)*100/'6.11.1'!D32</f>
        <v>16.534639108934805</v>
      </c>
      <c r="E33" s="107"/>
    </row>
    <row r="34" spans="1:5" ht="12.75" customHeight="1">
      <c r="A34" s="112" t="s">
        <v>232</v>
      </c>
      <c r="B34" s="316">
        <f>('6.11.1'!E33-'6.11.1'!B33)*100/'6.11.1'!B33</f>
        <v>9.0516196784877607</v>
      </c>
      <c r="C34" s="316">
        <f>('6.11.1'!F33-'6.11.1'!C33)*100/'6.11.1'!C33</f>
        <v>11.731585367665378</v>
      </c>
      <c r="D34" s="283">
        <f>('6.11.1'!G33-'6.11.1'!D33)*100/'6.11.1'!D33</f>
        <v>10.404574662854451</v>
      </c>
      <c r="E34" s="107"/>
    </row>
    <row r="35" spans="1:5" ht="12.75" customHeight="1">
      <c r="A35" s="112" t="s">
        <v>231</v>
      </c>
      <c r="B35" s="316">
        <f>('6.11.1'!E34-'6.11.1'!B34)*100/'6.11.1'!B34</f>
        <v>5.1836961993140012</v>
      </c>
      <c r="C35" s="316">
        <f>('6.11.1'!F34-'6.11.1'!C34)*100/'6.11.1'!C34</f>
        <v>9.5374143106063247</v>
      </c>
      <c r="D35" s="283">
        <f>('6.11.1'!G34-'6.11.1'!D34)*100/'6.11.1'!D34</f>
        <v>7.3679166666666731</v>
      </c>
      <c r="E35" s="107"/>
    </row>
    <row r="36" spans="1:5" ht="12.75" customHeight="1">
      <c r="A36" s="112" t="s">
        <v>95</v>
      </c>
      <c r="B36" s="316">
        <f>('6.11.1'!E35-'6.11.1'!B35)*100/'6.11.1'!B35</f>
        <v>2.8041590596099755</v>
      </c>
      <c r="C36" s="316">
        <f>('6.11.1'!F35-'6.11.1'!C35)*100/'6.11.1'!C35</f>
        <v>4.7520471141417593</v>
      </c>
      <c r="D36" s="283">
        <f>('6.11.1'!G35-'6.11.1'!D35)*100/'6.11.1'!D35</f>
        <v>3.7749166666666554</v>
      </c>
      <c r="E36" s="107"/>
    </row>
    <row r="37" spans="1:5" ht="14.25">
      <c r="A37" s="112" t="s">
        <v>96</v>
      </c>
      <c r="B37" s="316">
        <f>('6.11.1'!E36-'6.11.1'!B36)*100/'6.11.1'!B36</f>
        <v>4.5623625844420754</v>
      </c>
      <c r="C37" s="316">
        <f>('6.11.1'!F36-'6.11.1'!C36)*100/'6.11.1'!C36</f>
        <v>8.3499494824459912</v>
      </c>
      <c r="D37" s="283">
        <f>('6.11.1'!G36-'6.11.1'!D36)*100/'6.11.1'!D36</f>
        <v>6.4492500000000064</v>
      </c>
      <c r="E37" s="107"/>
    </row>
    <row r="38" spans="1:5" ht="14.25" customHeight="1">
      <c r="A38" s="112" t="s">
        <v>241</v>
      </c>
      <c r="B38" s="316">
        <f>('6.11.1'!E37-'6.11.1'!B37)*100/'6.11.1'!B37</f>
        <v>4.0146167593526298</v>
      </c>
      <c r="C38" s="316">
        <f>('6.11.1'!F37-'6.11.1'!C37)*100/'6.11.1'!C37</f>
        <v>10.375497040294078</v>
      </c>
      <c r="D38" s="283">
        <f>('6.11.1'!G37-'6.11.1'!D37)*100/'6.11.1'!D37</f>
        <v>7.1899999999999977</v>
      </c>
      <c r="E38" s="107"/>
    </row>
    <row r="39" spans="1:5" ht="14.25">
      <c r="A39" s="112"/>
      <c r="B39" s="282"/>
      <c r="C39" s="282"/>
      <c r="D39" s="283"/>
      <c r="E39" s="107"/>
    </row>
    <row r="40" spans="1:5" ht="14.25">
      <c r="A40" s="284" t="s">
        <v>59</v>
      </c>
      <c r="B40" s="317">
        <f>('6.11.1'!E39-'6.11.1'!B39)*100/'6.11.1'!B39</f>
        <v>7.5234825680315049</v>
      </c>
      <c r="C40" s="317">
        <f>('6.11.1'!F39-'6.11.1'!C39)*100/'6.11.1'!C39</f>
        <v>13.607361272528006</v>
      </c>
      <c r="D40" s="286">
        <f>('6.11.1'!G39-'6.11.1'!D39)*100/'6.11.1'!D39</f>
        <v>10.585833333333339</v>
      </c>
      <c r="E40" s="107"/>
    </row>
    <row r="41" spans="1:5" ht="14.25">
      <c r="A41" s="284" t="s">
        <v>60</v>
      </c>
      <c r="B41" s="317">
        <f>('6.11.1'!E40-'6.11.1'!B40)*100/'6.11.1'!B40</f>
        <v>8.3043403101204412</v>
      </c>
      <c r="C41" s="317">
        <f>('6.11.1'!F40-'6.11.1'!C40)*100/'6.11.1'!C40</f>
        <v>14.373627246680979</v>
      </c>
      <c r="D41" s="286">
        <f>('6.11.1'!G40-'6.11.1'!D40)*100/'6.11.1'!D40</f>
        <v>11.36006439989267</v>
      </c>
      <c r="E41" s="107"/>
    </row>
    <row r="42" spans="1:5" ht="14.25">
      <c r="A42" s="284" t="s">
        <v>58</v>
      </c>
      <c r="B42" s="317">
        <f>('6.11.1'!E41-'6.11.1'!B41)*100/'6.11.1'!B41</f>
        <v>8.8468755722279671</v>
      </c>
      <c r="C42" s="317">
        <f>('6.11.1'!F41-'6.11.1'!C41)*100/'6.11.1'!C41</f>
        <v>16.329827694546413</v>
      </c>
      <c r="D42" s="286">
        <f>('6.11.1'!G41-'6.11.1'!D41)*100/'6.11.1'!D41</f>
        <v>12.617906151744849</v>
      </c>
      <c r="E42" s="107"/>
    </row>
    <row r="43" spans="1:5" ht="14.25">
      <c r="A43" s="284" t="s">
        <v>37</v>
      </c>
      <c r="B43" s="317">
        <f>('6.11.1'!E42-'6.11.1'!B42)*100/'6.11.1'!B42</f>
        <v>8.5212830611881873</v>
      </c>
      <c r="C43" s="317">
        <f>('6.11.1'!F42-'6.11.1'!C42)*100/'6.11.1'!C42</f>
        <v>13.233415623696978</v>
      </c>
      <c r="D43" s="286">
        <f>('6.11.1'!G42-'6.11.1'!D42)*100/'6.11.1'!D42</f>
        <v>10.89448184253027</v>
      </c>
      <c r="E43" s="107"/>
    </row>
    <row r="44" spans="1:5" ht="14.25">
      <c r="A44" s="284"/>
      <c r="B44" s="317"/>
      <c r="C44" s="317"/>
      <c r="D44" s="286"/>
      <c r="E44" s="107"/>
    </row>
    <row r="45" spans="1:5" ht="15" thickBot="1">
      <c r="A45" s="287" t="s">
        <v>70</v>
      </c>
      <c r="B45" s="318">
        <f>('6.11.1'!E44-'6.11.1'!B44)*100/'6.11.1'!B44</f>
        <v>8.4864096011419701</v>
      </c>
      <c r="C45" s="318">
        <f>('6.11.1'!F44-'6.11.1'!C44)*100/'6.11.1'!C44</f>
        <v>8.2974941600491565</v>
      </c>
      <c r="D45" s="289">
        <f>('6.11.1'!G44-'6.11.1'!D44)*100/'6.11.1'!D44</f>
        <v>8.3905763411864029</v>
      </c>
      <c r="E45" s="107"/>
    </row>
    <row r="46" spans="1:5" ht="14.25">
      <c r="A46" s="116" t="s">
        <v>24</v>
      </c>
      <c r="B46" s="116"/>
      <c r="C46" s="116"/>
      <c r="D46" s="116"/>
      <c r="E46" s="107"/>
    </row>
    <row r="47" spans="1:5">
      <c r="A47" s="39"/>
      <c r="B47" s="39"/>
      <c r="C47" s="39"/>
    </row>
  </sheetData>
  <mergeCells count="5">
    <mergeCell ref="A1:D1"/>
    <mergeCell ref="A6:A7"/>
    <mergeCell ref="B6:D6"/>
    <mergeCell ref="A4:D4"/>
    <mergeCell ref="A3:D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911">
    <pageSetUpPr fitToPage="1"/>
  </sheetPr>
  <dimension ref="A1:J27"/>
  <sheetViews>
    <sheetView showGridLines="0" view="pageBreakPreview" zoomScaleNormal="75" zoomScaleSheetLayoutView="100" workbookViewId="0">
      <selection activeCell="J23" sqref="J23"/>
    </sheetView>
  </sheetViews>
  <sheetFormatPr baseColWidth="10" defaultColWidth="11.42578125" defaultRowHeight="12.75"/>
  <cols>
    <col min="1" max="1" width="16.7109375" style="3" customWidth="1"/>
    <col min="2" max="5" width="16.7109375" style="6" customWidth="1"/>
    <col min="6" max="6" width="10.7109375" style="6" customWidth="1"/>
    <col min="7" max="16384" width="11.42578125" style="6"/>
  </cols>
  <sheetData>
    <row r="1" spans="1:8" s="13" customFormat="1" ht="18.75">
      <c r="A1" s="377" t="s">
        <v>215</v>
      </c>
      <c r="B1" s="377"/>
      <c r="C1" s="377"/>
      <c r="D1" s="377"/>
      <c r="E1" s="377"/>
    </row>
    <row r="2" spans="1:8" ht="12.75" customHeight="1">
      <c r="A2" s="103"/>
      <c r="B2" s="155"/>
      <c r="C2" s="155"/>
      <c r="D2" s="155"/>
      <c r="E2" s="155"/>
    </row>
    <row r="3" spans="1:8" ht="15" customHeight="1">
      <c r="A3" s="419" t="s">
        <v>249</v>
      </c>
      <c r="B3" s="419"/>
      <c r="C3" s="419"/>
      <c r="D3" s="419"/>
      <c r="E3" s="419"/>
    </row>
    <row r="4" spans="1:8" ht="15" customHeight="1">
      <c r="A4" s="419" t="s">
        <v>258</v>
      </c>
      <c r="B4" s="419"/>
      <c r="C4" s="419"/>
      <c r="D4" s="419"/>
      <c r="E4" s="419"/>
    </row>
    <row r="5" spans="1:8" ht="14.25" customHeight="1" thickBot="1">
      <c r="A5" s="322"/>
      <c r="B5" s="323"/>
      <c r="C5" s="323"/>
      <c r="D5" s="323"/>
      <c r="E5" s="323"/>
    </row>
    <row r="6" spans="1:8" s="35" customFormat="1" ht="34.5" customHeight="1" thickBot="1">
      <c r="A6" s="324" t="s">
        <v>42</v>
      </c>
      <c r="B6" s="325" t="s">
        <v>38</v>
      </c>
      <c r="C6" s="325" t="s">
        <v>39</v>
      </c>
      <c r="D6" s="325" t="s">
        <v>40</v>
      </c>
      <c r="E6" s="326" t="s">
        <v>41</v>
      </c>
      <c r="F6" s="319"/>
    </row>
    <row r="7" spans="1:8" ht="21.75" customHeight="1">
      <c r="A7" s="327" t="s">
        <v>101</v>
      </c>
      <c r="B7" s="280">
        <v>548.65</v>
      </c>
      <c r="C7" s="280">
        <v>509</v>
      </c>
      <c r="D7" s="281">
        <f>B7-C7</f>
        <v>39.649999999999977</v>
      </c>
      <c r="E7" s="281">
        <f>(D7/B7)*100</f>
        <v>7.226829490567753</v>
      </c>
      <c r="F7" s="107"/>
      <c r="G7"/>
      <c r="H7"/>
    </row>
    <row r="8" spans="1:8" ht="14.25">
      <c r="A8" s="328">
        <v>2009</v>
      </c>
      <c r="B8" s="282">
        <v>467.6</v>
      </c>
      <c r="C8" s="282">
        <v>415.6</v>
      </c>
      <c r="D8" s="283">
        <f t="shared" ref="D8:D20" si="0">B8-C8</f>
        <v>52</v>
      </c>
      <c r="E8" s="283">
        <f t="shared" ref="E8:E21" si="1">(D8/B8)*100</f>
        <v>11.120615911035072</v>
      </c>
      <c r="F8" s="107"/>
      <c r="G8"/>
      <c r="H8"/>
    </row>
    <row r="9" spans="1:8" ht="14.25">
      <c r="A9" s="328">
        <v>2010</v>
      </c>
      <c r="B9" s="282">
        <v>438.42500000000001</v>
      </c>
      <c r="C9" s="282">
        <v>392.27499999999998</v>
      </c>
      <c r="D9" s="283">
        <f t="shared" si="0"/>
        <v>46.150000000000034</v>
      </c>
      <c r="E9" s="283">
        <f t="shared" si="1"/>
        <v>10.526315789473692</v>
      </c>
      <c r="F9" s="107"/>
      <c r="G9"/>
      <c r="H9"/>
    </row>
    <row r="10" spans="1:8" ht="14.25">
      <c r="A10" s="328">
        <v>2011</v>
      </c>
      <c r="B10" s="282">
        <v>439.6</v>
      </c>
      <c r="C10" s="282">
        <v>393.1</v>
      </c>
      <c r="D10" s="283">
        <f t="shared" si="0"/>
        <v>46.5</v>
      </c>
      <c r="E10" s="283">
        <f t="shared" si="1"/>
        <v>10.577797998180163</v>
      </c>
      <c r="F10" s="107"/>
      <c r="G10"/>
      <c r="H10"/>
    </row>
    <row r="11" spans="1:8" ht="14.25">
      <c r="A11" s="328">
        <v>2012</v>
      </c>
      <c r="B11" s="282">
        <v>445.72500000000002</v>
      </c>
      <c r="C11" s="282">
        <v>388.92500000000001</v>
      </c>
      <c r="D11" s="283">
        <f t="shared" si="0"/>
        <v>56.800000000000011</v>
      </c>
      <c r="E11" s="283">
        <f t="shared" si="1"/>
        <v>12.743283414661507</v>
      </c>
      <c r="F11" s="107"/>
      <c r="G11"/>
      <c r="H11"/>
    </row>
    <row r="12" spans="1:8" ht="14.25">
      <c r="A12" s="328">
        <v>2013</v>
      </c>
      <c r="B12" s="282">
        <v>454.1</v>
      </c>
      <c r="C12" s="282">
        <v>393.3</v>
      </c>
      <c r="D12" s="283">
        <f t="shared" si="0"/>
        <v>60.800000000000011</v>
      </c>
      <c r="E12" s="283">
        <f t="shared" si="1"/>
        <v>13.389121338912135</v>
      </c>
      <c r="F12" s="107"/>
      <c r="G12"/>
      <c r="H12"/>
    </row>
    <row r="13" spans="1:8" ht="14.25">
      <c r="A13" s="328">
        <v>2014</v>
      </c>
      <c r="B13" s="282">
        <v>468.5</v>
      </c>
      <c r="C13" s="282">
        <v>420.7</v>
      </c>
      <c r="D13" s="283">
        <f t="shared" si="0"/>
        <v>47.800000000000011</v>
      </c>
      <c r="E13" s="283">
        <f t="shared" si="1"/>
        <v>10.202774813233727</v>
      </c>
      <c r="F13" s="107"/>
      <c r="G13"/>
      <c r="H13"/>
    </row>
    <row r="14" spans="1:8" ht="14.25">
      <c r="A14" s="328">
        <v>2015</v>
      </c>
      <c r="B14" s="282">
        <v>454.1</v>
      </c>
      <c r="C14" s="282">
        <v>414</v>
      </c>
      <c r="D14" s="283">
        <f t="shared" si="0"/>
        <v>40.100000000000023</v>
      </c>
      <c r="E14" s="283">
        <f t="shared" si="1"/>
        <v>8.8306540409601446</v>
      </c>
      <c r="F14" s="107"/>
      <c r="G14"/>
      <c r="H14"/>
    </row>
    <row r="15" spans="1:8" ht="14.25">
      <c r="A15" s="328">
        <v>2016</v>
      </c>
      <c r="B15" s="282">
        <v>468.92500000000001</v>
      </c>
      <c r="C15" s="282">
        <v>423.67500000000001</v>
      </c>
      <c r="D15" s="283">
        <f t="shared" si="0"/>
        <v>45.25</v>
      </c>
      <c r="E15" s="283">
        <f t="shared" si="1"/>
        <v>9.6497307671802517</v>
      </c>
      <c r="F15" s="107"/>
      <c r="G15"/>
      <c r="H15"/>
    </row>
    <row r="16" spans="1:8" ht="14.25">
      <c r="A16" s="328">
        <v>2017</v>
      </c>
      <c r="B16" s="282">
        <v>494.27499999999998</v>
      </c>
      <c r="C16" s="282">
        <v>448.02499999999998</v>
      </c>
      <c r="D16" s="283">
        <f t="shared" si="0"/>
        <v>46.25</v>
      </c>
      <c r="E16" s="283">
        <f t="shared" si="1"/>
        <v>9.357139244347783</v>
      </c>
      <c r="F16" s="107"/>
      <c r="G16"/>
      <c r="H16"/>
    </row>
    <row r="17" spans="1:10" ht="14.25">
      <c r="A17" s="328">
        <v>2018</v>
      </c>
      <c r="B17" s="282">
        <v>485.3</v>
      </c>
      <c r="C17" s="282">
        <v>442.4</v>
      </c>
      <c r="D17" s="283">
        <f t="shared" si="0"/>
        <v>42.900000000000034</v>
      </c>
      <c r="E17" s="283">
        <f t="shared" si="1"/>
        <v>8.8398928497836451</v>
      </c>
      <c r="F17" s="107"/>
      <c r="G17"/>
      <c r="H17"/>
    </row>
    <row r="18" spans="1:10" ht="14.25">
      <c r="A18" s="328">
        <v>2019</v>
      </c>
      <c r="B18" s="282">
        <v>493.6</v>
      </c>
      <c r="C18" s="282">
        <v>456.1</v>
      </c>
      <c r="D18" s="283">
        <f t="shared" si="0"/>
        <v>37.5</v>
      </c>
      <c r="E18" s="283">
        <f t="shared" si="1"/>
        <v>7.5972447325769856</v>
      </c>
      <c r="F18" s="107"/>
      <c r="G18"/>
      <c r="H18"/>
    </row>
    <row r="19" spans="1:10" ht="14.25">
      <c r="A19" s="328">
        <v>2020</v>
      </c>
      <c r="B19" s="282">
        <v>508.9</v>
      </c>
      <c r="C19" s="282">
        <v>460.5</v>
      </c>
      <c r="D19" s="283">
        <f t="shared" si="0"/>
        <v>48.399999999999977</v>
      </c>
      <c r="E19" s="283">
        <f t="shared" si="1"/>
        <v>9.5107093731577876</v>
      </c>
      <c r="F19" s="107"/>
      <c r="G19"/>
      <c r="H19"/>
    </row>
    <row r="20" spans="1:10" ht="14.25">
      <c r="A20" s="328">
        <v>2021</v>
      </c>
      <c r="B20" s="282">
        <v>490.375</v>
      </c>
      <c r="C20" s="282">
        <v>452</v>
      </c>
      <c r="D20" s="283">
        <f t="shared" si="0"/>
        <v>38.375</v>
      </c>
      <c r="E20" s="283">
        <f t="shared" si="1"/>
        <v>7.825643640071374</v>
      </c>
      <c r="F20" s="107"/>
      <c r="G20"/>
      <c r="H20"/>
    </row>
    <row r="21" spans="1:10" ht="15" thickBot="1">
      <c r="A21" s="329" t="s">
        <v>272</v>
      </c>
      <c r="B21" s="330">
        <v>514.27499999999998</v>
      </c>
      <c r="C21" s="330">
        <v>471.5</v>
      </c>
      <c r="D21" s="331">
        <f>B21-C21</f>
        <v>42.774999999999977</v>
      </c>
      <c r="E21" s="331">
        <f t="shared" si="1"/>
        <v>8.3175343930776293</v>
      </c>
      <c r="F21" s="107"/>
      <c r="G21"/>
      <c r="H21"/>
    </row>
    <row r="22" spans="1:10" ht="14.25">
      <c r="A22" s="118" t="s">
        <v>102</v>
      </c>
      <c r="B22" s="320"/>
      <c r="C22" s="320"/>
      <c r="D22" s="320"/>
      <c r="E22" s="320"/>
      <c r="F22" s="107"/>
      <c r="G22"/>
      <c r="H22"/>
    </row>
    <row r="23" spans="1:10" ht="14.25">
      <c r="A23" s="118" t="s">
        <v>103</v>
      </c>
      <c r="B23" s="320"/>
      <c r="C23" s="320"/>
      <c r="D23" s="320"/>
      <c r="E23" s="320"/>
      <c r="F23" s="107"/>
      <c r="G23"/>
      <c r="H23"/>
    </row>
    <row r="24" spans="1:10" ht="14.25">
      <c r="A24" s="116" t="s">
        <v>57</v>
      </c>
      <c r="B24" s="116"/>
      <c r="C24" s="116"/>
      <c r="D24" s="321"/>
      <c r="E24" s="116"/>
      <c r="F24" s="107"/>
      <c r="G24"/>
      <c r="H24"/>
      <c r="J24" s="19"/>
    </row>
    <row r="25" spans="1:10" ht="16.5">
      <c r="A25" s="420" t="s">
        <v>257</v>
      </c>
      <c r="B25" s="420"/>
      <c r="C25" s="420"/>
      <c r="D25" s="420"/>
      <c r="E25" s="420"/>
      <c r="F25" s="107"/>
      <c r="G25"/>
      <c r="H25"/>
    </row>
    <row r="26" spans="1:10" ht="14.25">
      <c r="A26" s="118" t="s">
        <v>104</v>
      </c>
      <c r="B26" s="116"/>
      <c r="C26" s="116"/>
      <c r="D26" s="116"/>
      <c r="E26" s="116"/>
      <c r="F26" s="107"/>
    </row>
    <row r="27" spans="1:10" ht="16.5">
      <c r="A27" s="83"/>
      <c r="B27" s="91"/>
      <c r="C27" s="91"/>
      <c r="D27" s="91"/>
      <c r="E27" s="91"/>
    </row>
  </sheetData>
  <mergeCells count="4">
    <mergeCell ref="A1:E1"/>
    <mergeCell ref="A3:E3"/>
    <mergeCell ref="A4:E4"/>
    <mergeCell ref="A25:E2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9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4">
    <pageSetUpPr fitToPage="1"/>
  </sheetPr>
  <dimension ref="A1:F51"/>
  <sheetViews>
    <sheetView showGridLines="0" view="pageBreakPreview" zoomScale="75" zoomScaleNormal="75" zoomScaleSheetLayoutView="75" workbookViewId="0">
      <selection activeCell="F12" sqref="F12"/>
    </sheetView>
  </sheetViews>
  <sheetFormatPr baseColWidth="10" defaultColWidth="11.42578125" defaultRowHeight="12.75"/>
  <cols>
    <col min="1" max="1" width="68.85546875" style="39" customWidth="1"/>
    <col min="2" max="3" width="27.7109375" style="39" customWidth="1"/>
    <col min="4" max="4" width="16.28515625" style="39" customWidth="1"/>
    <col min="5" max="16384" width="11.42578125" style="39"/>
  </cols>
  <sheetData>
    <row r="1" spans="1:6" s="13" customFormat="1" ht="18.75">
      <c r="A1" s="377" t="s">
        <v>215</v>
      </c>
      <c r="B1" s="377"/>
      <c r="C1" s="377"/>
      <c r="D1" s="26"/>
      <c r="E1" s="26"/>
      <c r="F1" s="26"/>
    </row>
    <row r="2" spans="1:6" ht="12.75" customHeight="1">
      <c r="A2" s="104"/>
      <c r="B2" s="332"/>
      <c r="C2" s="104"/>
      <c r="D2" s="5"/>
      <c r="E2" s="5"/>
    </row>
    <row r="3" spans="1:6" ht="15" customHeight="1">
      <c r="A3" s="385" t="s">
        <v>251</v>
      </c>
      <c r="B3" s="385"/>
      <c r="C3" s="385"/>
      <c r="D3" s="27"/>
      <c r="E3" s="27"/>
      <c r="F3" s="27"/>
    </row>
    <row r="4" spans="1:6" ht="18.75" thickBot="1">
      <c r="A4" s="333"/>
      <c r="B4" s="333"/>
      <c r="C4" s="333"/>
    </row>
    <row r="5" spans="1:6" ht="36" customHeight="1">
      <c r="A5" s="399" t="s">
        <v>34</v>
      </c>
      <c r="B5" s="334">
        <v>2021</v>
      </c>
      <c r="C5" s="335">
        <v>2022</v>
      </c>
    </row>
    <row r="6" spans="1:6" ht="12.75" customHeight="1">
      <c r="A6" s="425"/>
      <c r="B6" s="421" t="s">
        <v>25</v>
      </c>
      <c r="C6" s="423" t="s">
        <v>25</v>
      </c>
    </row>
    <row r="7" spans="1:6" ht="31.5" customHeight="1" thickBot="1">
      <c r="A7" s="400"/>
      <c r="B7" s="422"/>
      <c r="C7" s="424"/>
    </row>
    <row r="8" spans="1:6" ht="26.25" customHeight="1">
      <c r="A8" s="142" t="s">
        <v>184</v>
      </c>
      <c r="B8" s="336">
        <v>986.12951540000017</v>
      </c>
      <c r="C8" s="337">
        <v>1111.8755226000001</v>
      </c>
    </row>
    <row r="9" spans="1:6" ht="13.5">
      <c r="A9" s="112" t="s">
        <v>185</v>
      </c>
      <c r="B9" s="338">
        <v>14842.534756299998</v>
      </c>
      <c r="C9" s="339">
        <v>14042.443080200001</v>
      </c>
    </row>
    <row r="10" spans="1:6" ht="13.5">
      <c r="A10" s="112" t="s">
        <v>186</v>
      </c>
      <c r="B10" s="338">
        <v>9779.8093628300012</v>
      </c>
      <c r="C10" s="339">
        <v>8861.4357896700003</v>
      </c>
    </row>
    <row r="11" spans="1:6" ht="13.5">
      <c r="A11" s="112" t="s">
        <v>187</v>
      </c>
      <c r="B11" s="338">
        <v>2266.0263146000002</v>
      </c>
      <c r="C11" s="339">
        <v>2523.5619602000002</v>
      </c>
    </row>
    <row r="12" spans="1:6" ht="13.5">
      <c r="A12" s="112" t="s">
        <v>188</v>
      </c>
      <c r="B12" s="338">
        <v>190.87438400000002</v>
      </c>
      <c r="C12" s="339">
        <v>168.9996975</v>
      </c>
    </row>
    <row r="13" spans="1:6" ht="13.5">
      <c r="A13" s="112" t="s">
        <v>189</v>
      </c>
      <c r="B13" s="338">
        <v>5964.4533591000009</v>
      </c>
      <c r="C13" s="339">
        <v>6241.5952515999988</v>
      </c>
    </row>
    <row r="14" spans="1:6" ht="13.5">
      <c r="A14" s="112" t="s">
        <v>27</v>
      </c>
      <c r="B14" s="338">
        <v>3289.483193</v>
      </c>
      <c r="C14" s="339">
        <v>3254.0996379999997</v>
      </c>
    </row>
    <row r="15" spans="1:6" ht="13.5">
      <c r="A15" s="112" t="s">
        <v>190</v>
      </c>
      <c r="B15" s="338">
        <v>3035.6524472599999</v>
      </c>
      <c r="C15" s="339">
        <v>3174.1852802099997</v>
      </c>
    </row>
    <row r="16" spans="1:6" ht="13.5">
      <c r="A16" s="112" t="s">
        <v>191</v>
      </c>
      <c r="B16" s="338">
        <v>1299.3889442</v>
      </c>
      <c r="C16" s="339">
        <v>1248.7169644900002</v>
      </c>
    </row>
    <row r="17" spans="1:3" ht="13.5">
      <c r="A17" s="112" t="s">
        <v>192</v>
      </c>
      <c r="B17" s="338">
        <v>1416.8465056000002</v>
      </c>
      <c r="C17" s="339">
        <v>1441.0179479000001</v>
      </c>
    </row>
    <row r="18" spans="1:3" ht="13.5">
      <c r="A18" s="112" t="s">
        <v>28</v>
      </c>
      <c r="B18" s="338">
        <v>326.50000999999997</v>
      </c>
      <c r="C18" s="339">
        <v>352.41805999999991</v>
      </c>
    </row>
    <row r="19" spans="1:3" ht="13.5">
      <c r="A19" s="112" t="s">
        <v>193</v>
      </c>
      <c r="B19" s="338">
        <v>403.12788819999997</v>
      </c>
      <c r="C19" s="339">
        <v>476.53926019999994</v>
      </c>
    </row>
    <row r="20" spans="1:3" ht="13.5">
      <c r="A20" s="112" t="s">
        <v>97</v>
      </c>
      <c r="B20" s="338">
        <v>140.82285899999999</v>
      </c>
      <c r="C20" s="339">
        <v>140.28079300000002</v>
      </c>
    </row>
    <row r="21" spans="1:3" ht="13.5">
      <c r="A21" s="112" t="s">
        <v>36</v>
      </c>
      <c r="B21" s="338">
        <v>310.88868307999996</v>
      </c>
      <c r="C21" s="339">
        <v>313.31484110000002</v>
      </c>
    </row>
    <row r="22" spans="1:3" ht="13.5">
      <c r="A22" s="112" t="s">
        <v>194</v>
      </c>
      <c r="B22" s="338">
        <v>1437.4439507860002</v>
      </c>
      <c r="C22" s="339">
        <v>1781.0929195139997</v>
      </c>
    </row>
    <row r="23" spans="1:3" ht="13.5">
      <c r="A23" s="112" t="s">
        <v>195</v>
      </c>
      <c r="B23" s="338">
        <v>1183.2623799999999</v>
      </c>
      <c r="C23" s="339">
        <v>1432.8529699999999</v>
      </c>
    </row>
    <row r="24" spans="1:3" ht="13.5">
      <c r="A24" s="112" t="s">
        <v>196</v>
      </c>
      <c r="B24" s="338">
        <v>212.11741999999998</v>
      </c>
      <c r="C24" s="339">
        <v>299.47608999999994</v>
      </c>
    </row>
    <row r="25" spans="1:3" ht="13.5">
      <c r="A25" s="112" t="s">
        <v>30</v>
      </c>
      <c r="B25" s="338">
        <v>84.621789000000007</v>
      </c>
      <c r="C25" s="339">
        <v>104.52964899999999</v>
      </c>
    </row>
    <row r="26" spans="1:3" ht="13.5">
      <c r="A26" s="112" t="s">
        <v>197</v>
      </c>
      <c r="B26" s="338">
        <v>844.24545000000001</v>
      </c>
      <c r="C26" s="339">
        <v>833.23395999999991</v>
      </c>
    </row>
    <row r="27" spans="1:3" ht="13.5">
      <c r="A27" s="112" t="s">
        <v>198</v>
      </c>
      <c r="B27" s="338">
        <v>62.184615999999998</v>
      </c>
      <c r="C27" s="339">
        <v>66.051665</v>
      </c>
    </row>
    <row r="28" spans="1:3" ht="13.5">
      <c r="A28" s="112" t="s">
        <v>199</v>
      </c>
      <c r="B28" s="338">
        <v>406.31052</v>
      </c>
      <c r="C28" s="339">
        <v>433.82634000000002</v>
      </c>
    </row>
    <row r="29" spans="1:3" ht="13.5">
      <c r="A29" s="112" t="s">
        <v>200</v>
      </c>
      <c r="B29" s="338">
        <v>5200.6816090000002</v>
      </c>
      <c r="C29" s="339">
        <v>4945.6650980000004</v>
      </c>
    </row>
    <row r="30" spans="1:3" ht="13.5">
      <c r="A30" s="112" t="s">
        <v>201</v>
      </c>
      <c r="B30" s="338">
        <v>7253.8908708000008</v>
      </c>
      <c r="C30" s="339">
        <v>7242.7815836000009</v>
      </c>
    </row>
    <row r="31" spans="1:3" ht="13.5">
      <c r="A31" s="112" t="s">
        <v>32</v>
      </c>
      <c r="B31" s="338">
        <v>373.64918399999993</v>
      </c>
      <c r="C31" s="339">
        <v>368.38454899999999</v>
      </c>
    </row>
    <row r="32" spans="1:3" ht="13.5">
      <c r="A32" s="112" t="s">
        <v>202</v>
      </c>
      <c r="B32" s="338">
        <v>1263.491403</v>
      </c>
      <c r="C32" s="339">
        <v>1210.6491450000001</v>
      </c>
    </row>
    <row r="33" spans="1:3" ht="13.5">
      <c r="A33" s="112" t="s">
        <v>203</v>
      </c>
      <c r="B33" s="338">
        <v>1349.48478615</v>
      </c>
      <c r="C33" s="339">
        <v>1381.7607243999998</v>
      </c>
    </row>
    <row r="34" spans="1:3" ht="13.5">
      <c r="A34" s="112" t="s">
        <v>204</v>
      </c>
      <c r="B34" s="338">
        <v>3453.2732859999996</v>
      </c>
      <c r="C34" s="339">
        <v>3669.8833730000006</v>
      </c>
    </row>
    <row r="35" spans="1:3" ht="13.5">
      <c r="A35" s="112" t="s">
        <v>56</v>
      </c>
      <c r="B35" s="338">
        <v>521.11438999999984</v>
      </c>
      <c r="C35" s="339">
        <v>577.47088699999995</v>
      </c>
    </row>
    <row r="36" spans="1:3" ht="13.5">
      <c r="A36" s="112" t="s">
        <v>205</v>
      </c>
      <c r="B36" s="338">
        <v>710.4523559999999</v>
      </c>
      <c r="C36" s="339">
        <v>615.58909599999993</v>
      </c>
    </row>
    <row r="37" spans="1:3" ht="13.5">
      <c r="A37" s="112" t="s">
        <v>206</v>
      </c>
      <c r="B37" s="338">
        <v>143.01696200000001</v>
      </c>
      <c r="C37" s="339">
        <v>136.42861400000001</v>
      </c>
    </row>
    <row r="38" spans="1:3" ht="13.5">
      <c r="A38" s="112" t="s">
        <v>207</v>
      </c>
      <c r="B38" s="338">
        <v>972.94106000000011</v>
      </c>
      <c r="C38" s="339">
        <v>863.7023200000001</v>
      </c>
    </row>
    <row r="39" spans="1:3" ht="13.5">
      <c r="A39" s="112" t="s">
        <v>208</v>
      </c>
      <c r="B39" s="338">
        <v>216.45035999999999</v>
      </c>
      <c r="C39" s="339">
        <v>212.20721000000003</v>
      </c>
    </row>
    <row r="40" spans="1:3" ht="13.5">
      <c r="A40" s="112" t="s">
        <v>33</v>
      </c>
      <c r="B40" s="338">
        <v>1404.2306700000001</v>
      </c>
      <c r="C40" s="339">
        <v>1388.04204</v>
      </c>
    </row>
    <row r="41" spans="1:3" ht="13.5">
      <c r="A41" s="112" t="s">
        <v>209</v>
      </c>
      <c r="B41" s="338">
        <v>434.12948999999998</v>
      </c>
      <c r="C41" s="339">
        <v>412.19395000000003</v>
      </c>
    </row>
    <row r="42" spans="1:3" ht="13.5">
      <c r="A42" s="112" t="s">
        <v>214</v>
      </c>
      <c r="B42" s="338">
        <v>382.80373689999999</v>
      </c>
      <c r="C42" s="339">
        <v>375.96346599999998</v>
      </c>
    </row>
    <row r="43" spans="1:3" ht="13.5">
      <c r="A43" s="112" t="s">
        <v>210</v>
      </c>
      <c r="B43" s="338">
        <v>627.33603100000005</v>
      </c>
      <c r="C43" s="339">
        <v>630.34985699999993</v>
      </c>
    </row>
    <row r="44" spans="1:3" ht="13.5">
      <c r="A44" s="112" t="s">
        <v>211</v>
      </c>
      <c r="B44" s="338">
        <v>1706.2076199999999</v>
      </c>
      <c r="C44" s="339">
        <v>1744.9364380999998</v>
      </c>
    </row>
    <row r="45" spans="1:3" ht="13.5">
      <c r="A45" s="112" t="s">
        <v>212</v>
      </c>
      <c r="B45" s="338">
        <v>742.26360999999997</v>
      </c>
      <c r="C45" s="339">
        <v>774.40501000000006</v>
      </c>
    </row>
    <row r="46" spans="1:3" ht="13.5">
      <c r="A46" s="112" t="s">
        <v>213</v>
      </c>
      <c r="B46" s="338">
        <v>313.34312999999997</v>
      </c>
      <c r="C46" s="339">
        <v>315.70641999999998</v>
      </c>
    </row>
    <row r="47" spans="1:3" ht="14.25" thickBot="1">
      <c r="A47" s="147"/>
      <c r="B47" s="340"/>
      <c r="C47" s="341"/>
    </row>
    <row r="48" spans="1:3" ht="16.899999999999999" customHeight="1" thickBot="1">
      <c r="A48" s="342" t="s">
        <v>71</v>
      </c>
      <c r="B48" s="343">
        <v>74543.604005105997</v>
      </c>
      <c r="C48" s="344">
        <v>73893.395499284001</v>
      </c>
    </row>
    <row r="49" spans="1:4" ht="13.5">
      <c r="A49" s="118"/>
      <c r="B49" s="118"/>
      <c r="C49" s="118"/>
      <c r="D49" s="49"/>
    </row>
    <row r="50" spans="1:4">
      <c r="A50" s="49"/>
      <c r="B50" s="49"/>
      <c r="C50" s="49"/>
      <c r="D50" s="49"/>
    </row>
    <row r="51" spans="1:4">
      <c r="B51" s="63"/>
      <c r="C51" s="63"/>
    </row>
  </sheetData>
  <mergeCells count="5">
    <mergeCell ref="B6:B7"/>
    <mergeCell ref="C6:C7"/>
    <mergeCell ref="A5:A7"/>
    <mergeCell ref="A1:C1"/>
    <mergeCell ref="A3:C3"/>
  </mergeCells>
  <phoneticPr fontId="11" type="noConversion"/>
  <printOptions horizontalCentered="1"/>
  <pageMargins left="0.52" right="0.36" top="0.35" bottom="0.37" header="0" footer="0"/>
  <pageSetup paperSize="9" scale="68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fitToPage="1"/>
  </sheetPr>
  <dimension ref="A1:M91"/>
  <sheetViews>
    <sheetView showGridLines="0" view="pageBreakPreview" zoomScale="70" zoomScaleNormal="75" zoomScaleSheetLayoutView="70" workbookViewId="0">
      <selection activeCell="G49" sqref="G49"/>
    </sheetView>
  </sheetViews>
  <sheetFormatPr baseColWidth="10" defaultColWidth="11.42578125" defaultRowHeight="12.75"/>
  <cols>
    <col min="1" max="1" width="57.7109375" style="39" customWidth="1"/>
    <col min="2" max="2" width="18.140625" style="64" customWidth="1"/>
    <col min="3" max="5" width="18.140625" style="39" customWidth="1"/>
    <col min="6" max="6" width="14.7109375" style="39" customWidth="1"/>
    <col min="7" max="7" width="7.5703125" style="39" customWidth="1"/>
    <col min="8" max="8" width="11.85546875" style="39" bestFit="1" customWidth="1"/>
    <col min="9" max="9" width="12.5703125" style="39" bestFit="1" customWidth="1"/>
    <col min="10" max="10" width="15.85546875" style="39" customWidth="1"/>
    <col min="11" max="11" width="36" style="39" customWidth="1"/>
    <col min="12" max="12" width="15.85546875" style="39" customWidth="1"/>
    <col min="13" max="13" width="19.5703125" style="39" customWidth="1"/>
    <col min="14" max="14" width="27" style="39" customWidth="1"/>
    <col min="15" max="15" width="40.5703125" style="39" customWidth="1"/>
    <col min="16" max="16" width="19.28515625" style="39" customWidth="1"/>
    <col min="17" max="16384" width="11.42578125" style="39"/>
  </cols>
  <sheetData>
    <row r="1" spans="1:8" s="13" customFormat="1" ht="18.75">
      <c r="A1" s="377" t="s">
        <v>215</v>
      </c>
      <c r="B1" s="377"/>
      <c r="C1" s="377"/>
      <c r="D1" s="377"/>
      <c r="E1" s="377"/>
      <c r="F1" s="377"/>
      <c r="G1" s="17"/>
      <c r="H1" s="17"/>
    </row>
    <row r="2" spans="1:8" ht="12.75" customHeight="1">
      <c r="A2" s="104"/>
      <c r="B2" s="332"/>
      <c r="C2" s="104"/>
      <c r="D2" s="104"/>
      <c r="E2" s="104"/>
      <c r="F2" s="155"/>
    </row>
    <row r="3" spans="1:8" ht="15" customHeight="1">
      <c r="A3" s="385" t="s">
        <v>259</v>
      </c>
      <c r="B3" s="385"/>
      <c r="C3" s="385"/>
      <c r="D3" s="385"/>
      <c r="E3" s="385"/>
      <c r="F3" s="385"/>
      <c r="G3" s="27"/>
      <c r="H3" s="27"/>
    </row>
    <row r="4" spans="1:8" ht="18.75" thickBot="1">
      <c r="A4" s="333"/>
      <c r="B4" s="345"/>
      <c r="C4" s="333"/>
      <c r="D4" s="333"/>
      <c r="E4" s="333"/>
      <c r="F4" s="333"/>
    </row>
    <row r="5" spans="1:8" ht="27" customHeight="1">
      <c r="A5" s="432" t="s">
        <v>34</v>
      </c>
      <c r="B5" s="431">
        <v>2021</v>
      </c>
      <c r="C5" s="431"/>
      <c r="D5" s="431">
        <v>2022</v>
      </c>
      <c r="E5" s="431"/>
      <c r="F5" s="428" t="s">
        <v>262</v>
      </c>
    </row>
    <row r="6" spans="1:8" ht="21" customHeight="1">
      <c r="A6" s="433"/>
      <c r="B6" s="421" t="s">
        <v>25</v>
      </c>
      <c r="C6" s="347" t="s">
        <v>98</v>
      </c>
      <c r="D6" s="421" t="s">
        <v>25</v>
      </c>
      <c r="E6" s="347" t="s">
        <v>98</v>
      </c>
      <c r="F6" s="429"/>
    </row>
    <row r="7" spans="1:8" ht="22.5" customHeight="1" thickBot="1">
      <c r="A7" s="434"/>
      <c r="B7" s="422"/>
      <c r="C7" s="346" t="s">
        <v>48</v>
      </c>
      <c r="D7" s="422"/>
      <c r="E7" s="346" t="s">
        <v>48</v>
      </c>
      <c r="F7" s="430"/>
    </row>
    <row r="8" spans="1:8" ht="21.75" customHeight="1">
      <c r="A8" s="142" t="s">
        <v>184</v>
      </c>
      <c r="B8" s="182">
        <v>404.49879172000004</v>
      </c>
      <c r="C8" s="348">
        <v>8.7380352038218945</v>
      </c>
      <c r="D8" s="182">
        <v>375.1897554900001</v>
      </c>
      <c r="E8" s="348">
        <v>8.1116309018300274</v>
      </c>
      <c r="F8" s="184">
        <v>-7.2457660764257827</v>
      </c>
    </row>
    <row r="9" spans="1:8" ht="13.5">
      <c r="A9" s="112" t="s">
        <v>185</v>
      </c>
      <c r="B9" s="114">
        <v>2071.0465548899997</v>
      </c>
      <c r="C9" s="349">
        <v>44.73901548242398</v>
      </c>
      <c r="D9" s="186">
        <v>1807.0162933499998</v>
      </c>
      <c r="E9" s="349">
        <v>39.067828987241342</v>
      </c>
      <c r="F9" s="187">
        <v>-12.748639614913118</v>
      </c>
    </row>
    <row r="10" spans="1:8" ht="13.5">
      <c r="A10" s="112" t="s">
        <v>186</v>
      </c>
      <c r="B10" s="114">
        <v>1051.5328761859998</v>
      </c>
      <c r="C10" s="349">
        <v>22.715349163390467</v>
      </c>
      <c r="D10" s="186">
        <v>887.44865194199986</v>
      </c>
      <c r="E10" s="349">
        <v>19.186707002377076</v>
      </c>
      <c r="F10" s="187">
        <v>-15.604288554357671</v>
      </c>
    </row>
    <row r="11" spans="1:8" ht="13.5">
      <c r="A11" s="112" t="s">
        <v>187</v>
      </c>
      <c r="B11" s="114">
        <v>3260.4072606</v>
      </c>
      <c r="C11" s="349">
        <v>70.431739241486284</v>
      </c>
      <c r="D11" s="186">
        <v>3025.9778632000002</v>
      </c>
      <c r="E11" s="349">
        <v>65.421870358187135</v>
      </c>
      <c r="F11" s="187">
        <v>-7.1901875643860089</v>
      </c>
    </row>
    <row r="12" spans="1:8" ht="13.5">
      <c r="A12" s="112" t="s">
        <v>188</v>
      </c>
      <c r="B12" s="114">
        <v>28.917717</v>
      </c>
      <c r="C12" s="349">
        <v>0.62468426193735194</v>
      </c>
      <c r="D12" s="186">
        <v>24.949487700000006</v>
      </c>
      <c r="E12" s="349">
        <v>0.53940981183731262</v>
      </c>
      <c r="F12" s="187">
        <v>-13.722484731419128</v>
      </c>
    </row>
    <row r="13" spans="1:8" ht="13.5">
      <c r="A13" s="112" t="s">
        <v>189</v>
      </c>
      <c r="B13" s="114">
        <v>1629.31688072</v>
      </c>
      <c r="C13" s="349">
        <v>35.196713941651815</v>
      </c>
      <c r="D13" s="186">
        <v>1513.40850725</v>
      </c>
      <c r="E13" s="349">
        <v>32.720006436393099</v>
      </c>
      <c r="F13" s="187">
        <v>-7.1139245435657523</v>
      </c>
    </row>
    <row r="14" spans="1:8" ht="13.5">
      <c r="A14" s="112" t="s">
        <v>27</v>
      </c>
      <c r="B14" s="114">
        <v>1391.8266550000001</v>
      </c>
      <c r="C14" s="349">
        <v>30.06641937617027</v>
      </c>
      <c r="D14" s="186">
        <v>1292.1813030000001</v>
      </c>
      <c r="E14" s="349">
        <v>27.937057541703481</v>
      </c>
      <c r="F14" s="187">
        <v>-7.1593220062307257</v>
      </c>
    </row>
    <row r="15" spans="1:8" ht="13.5">
      <c r="A15" s="112" t="s">
        <v>190</v>
      </c>
      <c r="B15" s="114">
        <v>638.46590856899991</v>
      </c>
      <c r="C15" s="349">
        <v>13.792223115904573</v>
      </c>
      <c r="D15" s="186">
        <v>585.53837704299997</v>
      </c>
      <c r="E15" s="349">
        <v>12.659384015499842</v>
      </c>
      <c r="F15" s="187">
        <v>-8.2897975938334678</v>
      </c>
    </row>
    <row r="16" spans="1:8" ht="13.5">
      <c r="A16" s="112" t="s">
        <v>191</v>
      </c>
      <c r="B16" s="114">
        <v>167.89015803000001</v>
      </c>
      <c r="C16" s="349">
        <v>3.6267849033696526</v>
      </c>
      <c r="D16" s="186">
        <v>151.72268474199998</v>
      </c>
      <c r="E16" s="349">
        <v>3.2802559239777129</v>
      </c>
      <c r="F16" s="187">
        <v>-9.6297921675141218</v>
      </c>
    </row>
    <row r="17" spans="1:6" ht="13.5">
      <c r="A17" s="112" t="s">
        <v>192</v>
      </c>
      <c r="B17" s="114">
        <v>89.795483719999993</v>
      </c>
      <c r="C17" s="349">
        <v>1.9397736506286334</v>
      </c>
      <c r="D17" s="275">
        <v>83.309236139999996</v>
      </c>
      <c r="E17" s="349">
        <v>1.8011519888076752</v>
      </c>
      <c r="F17" s="187">
        <v>-7.2233561325037181</v>
      </c>
    </row>
    <row r="18" spans="1:6" ht="13.5">
      <c r="A18" s="112" t="s">
        <v>28</v>
      </c>
      <c r="B18" s="114">
        <v>185.92597000000001</v>
      </c>
      <c r="C18" s="349">
        <v>4.0163968457273524</v>
      </c>
      <c r="D18" s="186">
        <v>176.98604999999998</v>
      </c>
      <c r="E18" s="349">
        <v>3.8264517923680321</v>
      </c>
      <c r="F18" s="187">
        <v>-4.8083223661546741</v>
      </c>
    </row>
    <row r="19" spans="1:6" ht="13.5">
      <c r="A19" s="112" t="s">
        <v>193</v>
      </c>
      <c r="B19" s="114">
        <v>195.12863009000003</v>
      </c>
      <c r="C19" s="349">
        <v>4.2151938989726689</v>
      </c>
      <c r="D19" s="186">
        <v>190.60573018999997</v>
      </c>
      <c r="E19" s="349">
        <v>4.1209103085872751</v>
      </c>
      <c r="F19" s="187">
        <v>-2.3179068586265066</v>
      </c>
    </row>
    <row r="20" spans="1:6" ht="13.5">
      <c r="A20" s="112" t="s">
        <v>97</v>
      </c>
      <c r="B20" s="114">
        <v>145.13431500000002</v>
      </c>
      <c r="C20" s="349">
        <v>3.1352102397142261</v>
      </c>
      <c r="D20" s="186">
        <v>120.30625599999998</v>
      </c>
      <c r="E20" s="349">
        <v>2.6010303575015503</v>
      </c>
      <c r="F20" s="187">
        <v>-17.10695296284689</v>
      </c>
    </row>
    <row r="21" spans="1:6" ht="13.5">
      <c r="A21" s="112" t="s">
        <v>36</v>
      </c>
      <c r="B21" s="114">
        <v>162.94021847999997</v>
      </c>
      <c r="C21" s="349">
        <v>3.5198556691418506</v>
      </c>
      <c r="D21" s="186">
        <v>154.37258088999999</v>
      </c>
      <c r="E21" s="349">
        <v>3.3375468791976513</v>
      </c>
      <c r="F21" s="187">
        <v>-5.2581478470593845</v>
      </c>
    </row>
    <row r="22" spans="1:6" ht="13.5">
      <c r="A22" s="112" t="s">
        <v>194</v>
      </c>
      <c r="B22" s="114">
        <v>532.61821098300004</v>
      </c>
      <c r="C22" s="349">
        <v>11.505687465656717</v>
      </c>
      <c r="D22" s="186">
        <v>476.62450546200012</v>
      </c>
      <c r="E22" s="349">
        <v>10.304657871123725</v>
      </c>
      <c r="F22" s="187">
        <v>-10.512916075035802</v>
      </c>
    </row>
    <row r="23" spans="1:6" ht="13.5">
      <c r="A23" s="112" t="s">
        <v>195</v>
      </c>
      <c r="B23" s="114">
        <v>357.52737999999999</v>
      </c>
      <c r="C23" s="349">
        <v>7.7233526940489519</v>
      </c>
      <c r="D23" s="186">
        <v>335.74901</v>
      </c>
      <c r="E23" s="349">
        <v>7.258919000114938</v>
      </c>
      <c r="F23" s="187">
        <v>-6.0913852248183051</v>
      </c>
    </row>
    <row r="24" spans="1:6" ht="13.5">
      <c r="A24" s="112" t="s">
        <v>196</v>
      </c>
      <c r="B24" s="114">
        <v>155.37117999999998</v>
      </c>
      <c r="C24" s="349">
        <v>3.3563483211567311</v>
      </c>
      <c r="D24" s="186">
        <v>125.20332400000002</v>
      </c>
      <c r="E24" s="349">
        <v>2.7069053381904142</v>
      </c>
      <c r="F24" s="187">
        <v>-19.416635697817291</v>
      </c>
    </row>
    <row r="25" spans="1:6" ht="13.5">
      <c r="A25" s="112" t="s">
        <v>30</v>
      </c>
      <c r="B25" s="114">
        <v>25.514816000000003</v>
      </c>
      <c r="C25" s="349">
        <v>0.55117435451171137</v>
      </c>
      <c r="D25" s="186">
        <v>22.926665</v>
      </c>
      <c r="E25" s="349">
        <v>0.4956762320096495</v>
      </c>
      <c r="F25" s="187">
        <v>-10.143718065613342</v>
      </c>
    </row>
    <row r="26" spans="1:6" ht="13.5">
      <c r="A26" s="112" t="s">
        <v>197</v>
      </c>
      <c r="B26" s="114">
        <v>949.26533000000006</v>
      </c>
      <c r="C26" s="349">
        <v>20.50615240662902</v>
      </c>
      <c r="D26" s="275">
        <v>847.81578000000013</v>
      </c>
      <c r="E26" s="349">
        <v>18.329841312232809</v>
      </c>
      <c r="F26" s="187">
        <v>-10.687164778260671</v>
      </c>
    </row>
    <row r="27" spans="1:6" ht="13.5">
      <c r="A27" s="112" t="s">
        <v>198</v>
      </c>
      <c r="B27" s="114">
        <v>50.596359999999997</v>
      </c>
      <c r="C27" s="349">
        <v>1.0929891112537189</v>
      </c>
      <c r="D27" s="275">
        <v>46.411937000000009</v>
      </c>
      <c r="E27" s="349">
        <v>1.0034295896254095</v>
      </c>
      <c r="F27" s="187">
        <v>-8.2702056037232481</v>
      </c>
    </row>
    <row r="28" spans="1:6" ht="13.5">
      <c r="A28" s="112" t="s">
        <v>199</v>
      </c>
      <c r="B28" s="114">
        <v>70.586067</v>
      </c>
      <c r="C28" s="349">
        <v>1.5248093467044952</v>
      </c>
      <c r="D28" s="275">
        <v>65.560321000000002</v>
      </c>
      <c r="E28" s="349">
        <v>1.4174191005374353</v>
      </c>
      <c r="F28" s="187">
        <v>-7.1200255427179391</v>
      </c>
    </row>
    <row r="29" spans="1:6" ht="13.5">
      <c r="A29" s="112" t="s">
        <v>200</v>
      </c>
      <c r="B29" s="114">
        <v>2682.0170047000001</v>
      </c>
      <c r="C29" s="349">
        <v>57.937278142823196</v>
      </c>
      <c r="D29" s="275">
        <v>2322.7006415000001</v>
      </c>
      <c r="E29" s="349">
        <v>50.216963612680509</v>
      </c>
      <c r="F29" s="187">
        <v>-13.397244035751061</v>
      </c>
    </row>
    <row r="30" spans="1:6" ht="13.5">
      <c r="A30" s="112" t="s">
        <v>201</v>
      </c>
      <c r="B30" s="114">
        <v>4249.4912917600004</v>
      </c>
      <c r="C30" s="349">
        <v>91.798060379465653</v>
      </c>
      <c r="D30" s="275">
        <v>3731.0579628699998</v>
      </c>
      <c r="E30" s="349">
        <v>80.665755461817071</v>
      </c>
      <c r="F30" s="187">
        <v>-12.19989154690755</v>
      </c>
    </row>
    <row r="31" spans="1:6" ht="13.5">
      <c r="A31" s="112" t="s">
        <v>32</v>
      </c>
      <c r="B31" s="114">
        <v>124.18676910000002</v>
      </c>
      <c r="C31" s="349">
        <v>2.6826986444890468</v>
      </c>
      <c r="D31" s="275">
        <v>111.00914619999999</v>
      </c>
      <c r="E31" s="349">
        <v>2.4000261401745213</v>
      </c>
      <c r="F31" s="187">
        <v>-10.611132728148275</v>
      </c>
    </row>
    <row r="32" spans="1:6" ht="13.5">
      <c r="A32" s="112" t="s">
        <v>202</v>
      </c>
      <c r="B32" s="114">
        <v>164.52043260000002</v>
      </c>
      <c r="C32" s="349">
        <v>3.5539916588970311</v>
      </c>
      <c r="D32" s="275">
        <v>149.65785959999999</v>
      </c>
      <c r="E32" s="349">
        <v>3.2356142481759624</v>
      </c>
      <c r="F32" s="187">
        <v>-9.0338766833512594</v>
      </c>
    </row>
    <row r="33" spans="1:6" ht="13.5">
      <c r="A33" s="112" t="s">
        <v>203</v>
      </c>
      <c r="B33" s="114">
        <v>601.14830890899998</v>
      </c>
      <c r="C33" s="349">
        <v>12.98608350257062</v>
      </c>
      <c r="D33" s="275">
        <v>556.32949994000001</v>
      </c>
      <c r="E33" s="349">
        <v>12.027885882489745</v>
      </c>
      <c r="F33" s="187">
        <v>-7.4555327370611488</v>
      </c>
    </row>
    <row r="34" spans="1:6" ht="13.5">
      <c r="A34" s="112" t="s">
        <v>204</v>
      </c>
      <c r="B34" s="114">
        <v>776.42456069999992</v>
      </c>
      <c r="C34" s="349">
        <v>16.772423758449264</v>
      </c>
      <c r="D34" s="275">
        <v>757.10845600000016</v>
      </c>
      <c r="E34" s="349">
        <v>16.368742104127382</v>
      </c>
      <c r="F34" s="187">
        <v>-2.4878276239207278</v>
      </c>
    </row>
    <row r="35" spans="1:6" ht="13.5">
      <c r="A35" s="112" t="s">
        <v>56</v>
      </c>
      <c r="B35" s="114">
        <v>134.21949260000002</v>
      </c>
      <c r="C35" s="349">
        <v>2.8994268348513437</v>
      </c>
      <c r="D35" s="275">
        <v>126.3975961</v>
      </c>
      <c r="E35" s="349">
        <v>2.7327255913551127</v>
      </c>
      <c r="F35" s="187">
        <v>-5.8276904110424432</v>
      </c>
    </row>
    <row r="36" spans="1:6" ht="13.5">
      <c r="A36" s="112" t="s">
        <v>205</v>
      </c>
      <c r="B36" s="114">
        <v>161.1406202</v>
      </c>
      <c r="C36" s="349">
        <v>3.4809805143941399</v>
      </c>
      <c r="D36" s="275">
        <v>134.08460769999996</v>
      </c>
      <c r="E36" s="349">
        <v>2.8989193637726212</v>
      </c>
      <c r="F36" s="187">
        <v>-16.790311757779889</v>
      </c>
    </row>
    <row r="37" spans="1:6" ht="13.5">
      <c r="A37" s="112" t="s">
        <v>206</v>
      </c>
      <c r="B37" s="114">
        <v>27.311648999999999</v>
      </c>
      <c r="C37" s="349">
        <v>0.58998977332328884</v>
      </c>
      <c r="D37" s="275">
        <v>24.374300999999999</v>
      </c>
      <c r="E37" s="349">
        <v>0.52697423186272541</v>
      </c>
      <c r="F37" s="187">
        <v>-10.754927320572991</v>
      </c>
    </row>
    <row r="38" spans="1:6" ht="13.5">
      <c r="A38" s="112" t="s">
        <v>207</v>
      </c>
      <c r="B38" s="114">
        <v>229.33301999999998</v>
      </c>
      <c r="C38" s="349">
        <v>4.9540815527229887</v>
      </c>
      <c r="D38" s="275">
        <v>194.13354999999999</v>
      </c>
      <c r="E38" s="349">
        <v>4.1971820398063517</v>
      </c>
      <c r="F38" s="187">
        <v>-15.348627075159083</v>
      </c>
    </row>
    <row r="39" spans="1:6" ht="13.5">
      <c r="A39" s="112" t="s">
        <v>208</v>
      </c>
      <c r="B39" s="114">
        <v>157.96597000000003</v>
      </c>
      <c r="C39" s="349">
        <v>3.4124013102648423</v>
      </c>
      <c r="D39" s="275">
        <v>143.53118000000001</v>
      </c>
      <c r="E39" s="349">
        <v>3.1031549716584932</v>
      </c>
      <c r="F39" s="187">
        <v>-9.1379111589667179</v>
      </c>
    </row>
    <row r="40" spans="1:6" ht="13.5">
      <c r="A40" s="112" t="s">
        <v>33</v>
      </c>
      <c r="B40" s="114">
        <v>1011.35069</v>
      </c>
      <c r="C40" s="349">
        <v>21.847328381506799</v>
      </c>
      <c r="D40" s="275">
        <v>938.61406299999999</v>
      </c>
      <c r="E40" s="349">
        <v>20.292907060800506</v>
      </c>
      <c r="F40" s="187">
        <v>-7.1920282172349141</v>
      </c>
    </row>
    <row r="41" spans="1:6" ht="13.5">
      <c r="A41" s="112" t="s">
        <v>209</v>
      </c>
      <c r="B41" s="114">
        <v>40.137503000000002</v>
      </c>
      <c r="C41" s="349">
        <v>0.86705552992178658</v>
      </c>
      <c r="D41" s="275">
        <v>36.441476000000002</v>
      </c>
      <c r="E41" s="349">
        <v>0.7878674684063327</v>
      </c>
      <c r="F41" s="187">
        <v>-9.2084128900594546</v>
      </c>
    </row>
    <row r="42" spans="1:6" ht="13.5">
      <c r="A42" s="112" t="s">
        <v>214</v>
      </c>
      <c r="B42" s="114">
        <v>349.05381970000008</v>
      </c>
      <c r="C42" s="349">
        <v>7.5403057487459355</v>
      </c>
      <c r="D42" s="275">
        <v>317.25514220000002</v>
      </c>
      <c r="E42" s="349">
        <v>6.8590801789698386</v>
      </c>
      <c r="F42" s="187">
        <v>-9.1099640529159487</v>
      </c>
    </row>
    <row r="43" spans="1:6" ht="13.5">
      <c r="A43" s="112" t="s">
        <v>210</v>
      </c>
      <c r="B43" s="114">
        <v>3041.9468229999993</v>
      </c>
      <c r="C43" s="349">
        <v>65.712528619684164</v>
      </c>
      <c r="D43" s="275">
        <v>2973.0730429999999</v>
      </c>
      <c r="E43" s="349">
        <v>64.27806414250405</v>
      </c>
      <c r="F43" s="187">
        <v>-2.264134911210427</v>
      </c>
    </row>
    <row r="44" spans="1:6" ht="13.5">
      <c r="A44" s="112" t="s">
        <v>211</v>
      </c>
      <c r="B44" s="114">
        <v>1814.2554519999999</v>
      </c>
      <c r="C44" s="349">
        <v>39.191780872550787</v>
      </c>
      <c r="D44" s="275">
        <v>1706.1363116</v>
      </c>
      <c r="E44" s="349">
        <v>36.886796148882937</v>
      </c>
      <c r="F44" s="187">
        <v>-5.9594221023732601</v>
      </c>
    </row>
    <row r="45" spans="1:6" ht="14.25" thickBot="1">
      <c r="A45" s="112"/>
      <c r="B45" s="114"/>
      <c r="C45" s="114"/>
      <c r="D45" s="275"/>
      <c r="E45" s="349"/>
      <c r="F45" s="187"/>
    </row>
    <row r="46" spans="1:6" ht="15.95" customHeight="1" thickBot="1">
      <c r="A46" s="342" t="s">
        <v>71</v>
      </c>
      <c r="B46" s="140">
        <v>29586.611953157</v>
      </c>
      <c r="C46" s="140">
        <v>639.13381720917721</v>
      </c>
      <c r="D46" s="140">
        <v>26987.664145209001</v>
      </c>
      <c r="E46" s="140">
        <v>583.47534079811066</v>
      </c>
      <c r="F46" s="141">
        <v>-8.7842021657051621</v>
      </c>
    </row>
    <row r="47" spans="1:6" ht="21" customHeight="1">
      <c r="A47" s="426" t="s">
        <v>260</v>
      </c>
      <c r="B47" s="426"/>
      <c r="C47" s="426"/>
      <c r="D47" s="426"/>
      <c r="E47" s="426"/>
      <c r="F47" s="426"/>
    </row>
    <row r="48" spans="1:6" ht="14.1" customHeight="1">
      <c r="A48" s="426"/>
      <c r="B48" s="426"/>
      <c r="C48" s="426"/>
      <c r="D48" s="426"/>
      <c r="E48" s="426"/>
      <c r="F48" s="426"/>
    </row>
    <row r="49" spans="1:13" ht="14.1" customHeight="1">
      <c r="A49" s="427"/>
      <c r="B49" s="427"/>
      <c r="C49" s="91"/>
      <c r="D49" s="91"/>
      <c r="E49" s="91"/>
      <c r="F49" s="91"/>
    </row>
    <row r="50" spans="1:13" ht="16.5">
      <c r="A50" s="91"/>
      <c r="B50" s="99"/>
      <c r="C50" s="91"/>
      <c r="D50" s="91"/>
      <c r="E50" s="91"/>
      <c r="F50" s="91"/>
    </row>
    <row r="54" spans="1:13">
      <c r="K54" s="9"/>
    </row>
    <row r="55" spans="1:13">
      <c r="K55" s="9"/>
      <c r="M55" s="67"/>
    </row>
    <row r="56" spans="1:13">
      <c r="K56" s="9"/>
      <c r="M56" s="67"/>
    </row>
    <row r="57" spans="1:13">
      <c r="K57" s="9"/>
      <c r="M57" s="67"/>
    </row>
    <row r="58" spans="1:13">
      <c r="K58" s="9"/>
      <c r="M58" s="67"/>
    </row>
    <row r="59" spans="1:13">
      <c r="K59" s="9"/>
      <c r="L59" s="9"/>
      <c r="M59" s="67"/>
    </row>
    <row r="60" spans="1:13">
      <c r="K60" s="9"/>
      <c r="M60" s="67"/>
    </row>
    <row r="61" spans="1:13">
      <c r="K61" s="9"/>
      <c r="M61" s="67"/>
    </row>
    <row r="62" spans="1:13">
      <c r="K62" s="9"/>
      <c r="M62" s="67"/>
    </row>
    <row r="63" spans="1:13">
      <c r="K63" s="9"/>
      <c r="M63" s="67"/>
    </row>
    <row r="64" spans="1:13">
      <c r="K64" s="9"/>
      <c r="M64" s="67"/>
    </row>
    <row r="65" spans="11:13">
      <c r="K65" s="9"/>
      <c r="M65" s="67"/>
    </row>
    <row r="66" spans="11:13">
      <c r="K66" s="9"/>
      <c r="M66" s="67"/>
    </row>
    <row r="67" spans="11:13">
      <c r="K67" s="9"/>
      <c r="M67" s="67"/>
    </row>
    <row r="68" spans="11:13">
      <c r="K68" s="9"/>
      <c r="M68" s="67"/>
    </row>
    <row r="69" spans="11:13">
      <c r="K69" s="9"/>
      <c r="M69" s="67"/>
    </row>
    <row r="70" spans="11:13">
      <c r="K70" s="9"/>
      <c r="M70" s="67"/>
    </row>
    <row r="71" spans="11:13">
      <c r="K71" s="9"/>
      <c r="M71" s="67"/>
    </row>
    <row r="72" spans="11:13">
      <c r="K72" s="9"/>
      <c r="M72" s="67"/>
    </row>
    <row r="73" spans="11:13">
      <c r="K73" s="9"/>
      <c r="M73" s="67"/>
    </row>
    <row r="74" spans="11:13">
      <c r="K74" s="9"/>
      <c r="M74" s="67"/>
    </row>
    <row r="75" spans="11:13">
      <c r="K75" s="9"/>
      <c r="M75" s="67"/>
    </row>
    <row r="76" spans="11:13">
      <c r="K76" s="9"/>
      <c r="M76" s="67"/>
    </row>
    <row r="77" spans="11:13">
      <c r="K77" s="9"/>
      <c r="M77" s="67"/>
    </row>
    <row r="78" spans="11:13">
      <c r="K78" s="9"/>
      <c r="M78" s="67"/>
    </row>
    <row r="79" spans="11:13">
      <c r="K79" s="9"/>
      <c r="M79" s="67"/>
    </row>
    <row r="80" spans="11:13">
      <c r="K80" s="9"/>
      <c r="M80" s="67"/>
    </row>
    <row r="81" spans="11:13">
      <c r="K81" s="9"/>
      <c r="M81" s="67"/>
    </row>
    <row r="82" spans="11:13">
      <c r="K82" s="9"/>
      <c r="M82" s="67"/>
    </row>
    <row r="83" spans="11:13">
      <c r="K83" s="9"/>
      <c r="M83" s="67"/>
    </row>
    <row r="84" spans="11:13">
      <c r="K84" s="9"/>
      <c r="M84" s="67"/>
    </row>
    <row r="85" spans="11:13">
      <c r="K85" s="9"/>
      <c r="M85" s="67"/>
    </row>
    <row r="86" spans="11:13">
      <c r="K86" s="9"/>
      <c r="M86" s="67"/>
    </row>
    <row r="87" spans="11:13">
      <c r="K87" s="9"/>
      <c r="M87" s="67"/>
    </row>
    <row r="88" spans="11:13">
      <c r="K88" s="9"/>
      <c r="M88" s="67"/>
    </row>
    <row r="89" spans="11:13">
      <c r="K89" s="9"/>
      <c r="M89" s="67"/>
    </row>
    <row r="90" spans="11:13">
      <c r="K90" s="9"/>
      <c r="M90" s="67"/>
    </row>
    <row r="91" spans="11:13">
      <c r="K91" s="9"/>
      <c r="M91" s="67"/>
    </row>
  </sheetData>
  <mergeCells count="11">
    <mergeCell ref="A47:F47"/>
    <mergeCell ref="A48:F48"/>
    <mergeCell ref="A49:B49"/>
    <mergeCell ref="A3:F3"/>
    <mergeCell ref="A1:F1"/>
    <mergeCell ref="F5:F7"/>
    <mergeCell ref="B6:B7"/>
    <mergeCell ref="D6:D7"/>
    <mergeCell ref="B5:C5"/>
    <mergeCell ref="D5:E5"/>
    <mergeCell ref="A5:A7"/>
  </mergeCells>
  <phoneticPr fontId="11" type="noConversion"/>
  <printOptions horizontalCentered="1"/>
  <pageMargins left="0.4" right="0.4" top="0.28000000000000003" bottom="0.32" header="0" footer="0"/>
  <pageSetup paperSize="9" scale="57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>
    <pageSetUpPr fitToPage="1"/>
  </sheetPr>
  <dimension ref="A1:V102"/>
  <sheetViews>
    <sheetView showGridLines="0" view="pageBreakPreview" zoomScaleNormal="75" zoomScaleSheetLayoutView="100" workbookViewId="0">
      <selection activeCell="A3" sqref="A3:M3"/>
    </sheetView>
  </sheetViews>
  <sheetFormatPr baseColWidth="10" defaultColWidth="11.42578125" defaultRowHeight="12.75"/>
  <cols>
    <col min="1" max="1" width="42.28515625" style="37" customWidth="1"/>
    <col min="2" max="13" width="15.7109375" style="37" customWidth="1"/>
    <col min="14" max="18" width="8.5703125" style="37" customWidth="1"/>
    <col min="19" max="16384" width="11.42578125" style="37"/>
  </cols>
  <sheetData>
    <row r="1" spans="1:22" s="36" customFormat="1" ht="18.75">
      <c r="A1" s="435" t="s">
        <v>215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70"/>
      <c r="O1" s="70"/>
      <c r="P1" s="70"/>
      <c r="Q1" s="70"/>
      <c r="R1" s="70"/>
      <c r="S1" s="70"/>
      <c r="T1" s="70"/>
      <c r="U1" s="70"/>
      <c r="V1" s="70"/>
    </row>
    <row r="2" spans="1:22" ht="12.75" customHeight="1">
      <c r="A2" s="100"/>
      <c r="B2" s="100"/>
      <c r="C2" s="100"/>
      <c r="D2" s="100"/>
      <c r="E2" s="100"/>
      <c r="F2" s="100"/>
      <c r="G2" s="100"/>
      <c r="H2" s="100"/>
      <c r="I2" s="100"/>
      <c r="J2" s="101"/>
      <c r="K2" s="101"/>
      <c r="L2" s="101"/>
      <c r="M2" s="101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452" t="s">
        <v>261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69"/>
      <c r="O3" s="69"/>
      <c r="P3" s="69"/>
      <c r="Q3" s="69"/>
      <c r="R3" s="69"/>
      <c r="S3" s="69"/>
      <c r="T3" s="69"/>
      <c r="U3" s="69"/>
      <c r="V3" s="69"/>
    </row>
    <row r="4" spans="1:22" ht="13.5" customHeight="1" thickBot="1">
      <c r="A4" s="442"/>
      <c r="B4" s="442"/>
      <c r="C4" s="442"/>
      <c r="D4" s="442"/>
      <c r="E4" s="442"/>
      <c r="F4" s="442"/>
      <c r="G4" s="442"/>
      <c r="H4" s="442"/>
      <c r="I4" s="442"/>
      <c r="J4" s="101"/>
      <c r="K4" s="101"/>
      <c r="L4" s="101"/>
      <c r="M4" s="101"/>
      <c r="N4" s="69"/>
      <c r="O4" s="69"/>
      <c r="P4" s="69"/>
      <c r="Q4" s="69"/>
      <c r="R4" s="69"/>
      <c r="S4" s="69"/>
      <c r="T4" s="69"/>
      <c r="U4" s="69"/>
      <c r="V4" s="69"/>
    </row>
    <row r="5" spans="1:22" s="38" customFormat="1" ht="33" customHeight="1">
      <c r="A5" s="446" t="s">
        <v>34</v>
      </c>
      <c r="B5" s="443" t="s">
        <v>47</v>
      </c>
      <c r="C5" s="443"/>
      <c r="D5" s="443"/>
      <c r="E5" s="443"/>
      <c r="F5" s="443"/>
      <c r="G5" s="443"/>
      <c r="H5" s="443"/>
      <c r="I5" s="444"/>
      <c r="J5" s="102"/>
      <c r="K5" s="102"/>
      <c r="L5" s="102"/>
      <c r="M5" s="102"/>
      <c r="N5" s="72"/>
      <c r="O5" s="72"/>
      <c r="P5" s="72"/>
      <c r="Q5" s="72"/>
      <c r="R5" s="72"/>
      <c r="S5" s="72"/>
      <c r="T5" s="72"/>
      <c r="U5" s="72"/>
      <c r="V5" s="72"/>
    </row>
    <row r="6" spans="1:22" s="38" customFormat="1" ht="33" customHeight="1">
      <c r="A6" s="447"/>
      <c r="B6" s="438" t="s">
        <v>50</v>
      </c>
      <c r="C6" s="438"/>
      <c r="D6" s="438" t="s">
        <v>105</v>
      </c>
      <c r="E6" s="438"/>
      <c r="F6" s="438" t="s">
        <v>49</v>
      </c>
      <c r="G6" s="438"/>
      <c r="H6" s="438" t="s">
        <v>106</v>
      </c>
      <c r="I6" s="445"/>
      <c r="J6" s="102"/>
      <c r="K6" s="102"/>
      <c r="L6" s="102"/>
      <c r="M6" s="102"/>
      <c r="N6" s="72"/>
      <c r="O6" s="72"/>
      <c r="P6" s="72"/>
      <c r="Q6" s="72"/>
      <c r="R6" s="72"/>
      <c r="S6" s="72"/>
      <c r="T6" s="72"/>
      <c r="U6" s="72"/>
      <c r="V6" s="72"/>
    </row>
    <row r="7" spans="1:22" s="38" customFormat="1" ht="33" customHeight="1" thickBot="1">
      <c r="A7" s="448"/>
      <c r="B7" s="350">
        <v>2021</v>
      </c>
      <c r="C7" s="350">
        <v>2022</v>
      </c>
      <c r="D7" s="350">
        <v>2021</v>
      </c>
      <c r="E7" s="350">
        <v>2022</v>
      </c>
      <c r="F7" s="350">
        <v>2021</v>
      </c>
      <c r="G7" s="350">
        <v>2022</v>
      </c>
      <c r="H7" s="350">
        <v>2021</v>
      </c>
      <c r="I7" s="350">
        <v>2022</v>
      </c>
      <c r="J7" s="102"/>
      <c r="K7" s="102"/>
      <c r="L7" s="102"/>
      <c r="M7" s="102"/>
      <c r="N7" s="72"/>
      <c r="O7" s="72"/>
      <c r="P7" s="72"/>
      <c r="Q7" s="72"/>
      <c r="R7" s="72"/>
      <c r="S7" s="72"/>
      <c r="T7" s="72"/>
      <c r="U7" s="72"/>
      <c r="V7" s="72"/>
    </row>
    <row r="8" spans="1:22" ht="22.5" customHeight="1">
      <c r="A8" s="352" t="s">
        <v>184</v>
      </c>
      <c r="B8" s="353">
        <v>10.609149304040796</v>
      </c>
      <c r="C8" s="353">
        <v>10.222534003106221</v>
      </c>
      <c r="D8" s="353">
        <v>9.7032026306592378</v>
      </c>
      <c r="E8" s="353">
        <v>9.6470676015221777</v>
      </c>
      <c r="F8" s="354">
        <v>44.909236117972078</v>
      </c>
      <c r="G8" s="353">
        <v>49.36546093005969</v>
      </c>
      <c r="H8" s="353">
        <v>13.499640725792641</v>
      </c>
      <c r="I8" s="355">
        <v>12.389504998533727</v>
      </c>
      <c r="J8" s="101"/>
      <c r="K8" s="101"/>
      <c r="L8" s="101"/>
      <c r="M8" s="101"/>
      <c r="N8" s="69"/>
      <c r="O8" s="69"/>
      <c r="P8" s="69"/>
      <c r="Q8" s="69"/>
      <c r="R8" s="69"/>
      <c r="S8" s="69"/>
      <c r="T8" s="69"/>
      <c r="U8" s="69"/>
      <c r="V8" s="69"/>
    </row>
    <row r="9" spans="1:22" ht="16.5">
      <c r="A9" s="351" t="s">
        <v>185</v>
      </c>
      <c r="B9" s="356">
        <v>24.494066996453377</v>
      </c>
      <c r="C9" s="356">
        <v>24.307081927451797</v>
      </c>
      <c r="D9" s="356">
        <v>11.376345162198733</v>
      </c>
      <c r="E9" s="356">
        <v>10.542880717939248</v>
      </c>
      <c r="F9" s="357">
        <v>46.065973837102483</v>
      </c>
      <c r="G9" s="356">
        <v>47.73686614797036</v>
      </c>
      <c r="H9" s="356">
        <v>10.843762090453206</v>
      </c>
      <c r="I9" s="358">
        <v>10.151517025117947</v>
      </c>
      <c r="J9" s="101"/>
      <c r="K9" s="101"/>
      <c r="L9" s="101"/>
      <c r="M9" s="101"/>
      <c r="N9" s="69"/>
      <c r="O9" s="73"/>
      <c r="P9" s="73"/>
      <c r="Q9" s="73"/>
      <c r="R9" s="73"/>
      <c r="S9" s="73"/>
      <c r="T9" s="73"/>
      <c r="U9" s="73"/>
      <c r="V9" s="73"/>
    </row>
    <row r="10" spans="1:22" ht="16.5">
      <c r="A10" s="351" t="s">
        <v>186</v>
      </c>
      <c r="B10" s="356">
        <v>24.970420207488957</v>
      </c>
      <c r="C10" s="356">
        <v>24.466253769410184</v>
      </c>
      <c r="D10" s="356">
        <v>12.567496938491852</v>
      </c>
      <c r="E10" s="356">
        <v>12.315867278598679</v>
      </c>
      <c r="F10" s="357">
        <v>47.567208747961182</v>
      </c>
      <c r="G10" s="356">
        <v>48.657977798996967</v>
      </c>
      <c r="H10" s="356">
        <v>9.4929897052752796</v>
      </c>
      <c r="I10" s="358">
        <v>9.029348541968016</v>
      </c>
      <c r="J10" s="101"/>
      <c r="K10" s="101"/>
      <c r="L10" s="101"/>
      <c r="M10" s="101"/>
      <c r="N10" s="69"/>
      <c r="O10" s="73"/>
      <c r="P10" s="73"/>
      <c r="Q10" s="73"/>
      <c r="R10" s="73"/>
      <c r="S10" s="73"/>
      <c r="T10" s="73"/>
      <c r="U10" s="73"/>
      <c r="V10" s="73"/>
    </row>
    <row r="11" spans="1:22" ht="16.5">
      <c r="A11" s="351" t="s">
        <v>187</v>
      </c>
      <c r="B11" s="356">
        <v>1.3212758429632405</v>
      </c>
      <c r="C11" s="356">
        <v>1.1344463298904344</v>
      </c>
      <c r="D11" s="356">
        <v>18.698187066675466</v>
      </c>
      <c r="E11" s="356">
        <v>17.821980020072743</v>
      </c>
      <c r="F11" s="357">
        <v>53.543162571974491</v>
      </c>
      <c r="G11" s="356">
        <v>56.864333001606646</v>
      </c>
      <c r="H11" s="356">
        <v>16.916918021213164</v>
      </c>
      <c r="I11" s="358">
        <v>14.74986160516147</v>
      </c>
      <c r="J11" s="101"/>
      <c r="K11" s="101"/>
      <c r="L11" s="101"/>
      <c r="M11" s="101"/>
      <c r="N11" s="69"/>
      <c r="O11" s="73"/>
      <c r="P11" s="73"/>
      <c r="Q11" s="73"/>
      <c r="R11" s="73"/>
      <c r="S11" s="73"/>
      <c r="T11" s="73"/>
      <c r="U11" s="73"/>
      <c r="V11" s="73"/>
    </row>
    <row r="12" spans="1:22" ht="16.5">
      <c r="A12" s="351" t="s">
        <v>188</v>
      </c>
      <c r="B12" s="356">
        <v>21.734280943114921</v>
      </c>
      <c r="C12" s="356">
        <v>21.738886319012497</v>
      </c>
      <c r="D12" s="356">
        <v>17.478855779830571</v>
      </c>
      <c r="E12" s="356">
        <v>18.6794743049762</v>
      </c>
      <c r="F12" s="357">
        <v>29.81330506874091</v>
      </c>
      <c r="G12" s="356">
        <v>34.702257144572698</v>
      </c>
      <c r="H12" s="356">
        <v>8.1582478348692398</v>
      </c>
      <c r="I12" s="358">
        <v>8.4394337451402848</v>
      </c>
      <c r="J12" s="101"/>
      <c r="K12" s="101"/>
      <c r="L12" s="101"/>
      <c r="M12" s="101"/>
      <c r="N12" s="69"/>
      <c r="O12" s="73"/>
      <c r="P12" s="73"/>
      <c r="Q12" s="73"/>
      <c r="R12" s="73"/>
      <c r="S12" s="73"/>
      <c r="T12" s="73"/>
      <c r="U12" s="73"/>
      <c r="V12" s="73"/>
    </row>
    <row r="13" spans="1:22" ht="16.5">
      <c r="A13" s="351" t="s">
        <v>189</v>
      </c>
      <c r="B13" s="356">
        <v>4.195311683630262</v>
      </c>
      <c r="C13" s="356">
        <v>3.6273165643985479</v>
      </c>
      <c r="D13" s="356">
        <v>15.370392985826506</v>
      </c>
      <c r="E13" s="356">
        <v>14.89923377924277</v>
      </c>
      <c r="F13" s="357">
        <v>56.358066741714318</v>
      </c>
      <c r="G13" s="356">
        <v>59.219328239082657</v>
      </c>
      <c r="H13" s="356">
        <v>18.002320394572095</v>
      </c>
      <c r="I13" s="358">
        <v>16.402173332331433</v>
      </c>
      <c r="J13" s="101"/>
      <c r="K13" s="101"/>
      <c r="L13" s="101"/>
      <c r="M13" s="101"/>
      <c r="N13" s="69"/>
      <c r="O13" s="73"/>
      <c r="P13" s="73"/>
      <c r="Q13" s="73"/>
      <c r="R13" s="73"/>
      <c r="S13" s="73"/>
      <c r="T13" s="73"/>
      <c r="U13" s="73"/>
      <c r="V13" s="73"/>
    </row>
    <row r="14" spans="1:22" ht="16.5">
      <c r="A14" s="351" t="s">
        <v>27</v>
      </c>
      <c r="B14" s="356">
        <v>33.876710323110018</v>
      </c>
      <c r="C14" s="356">
        <v>32.52085501630237</v>
      </c>
      <c r="D14" s="356">
        <v>7.306253870256513</v>
      </c>
      <c r="E14" s="356">
        <v>7.4004136071263105</v>
      </c>
      <c r="F14" s="357">
        <v>39.050979094028158</v>
      </c>
      <c r="G14" s="356">
        <v>42.126793475891724</v>
      </c>
      <c r="H14" s="356">
        <v>12.695702373208629</v>
      </c>
      <c r="I14" s="358">
        <v>11.391098965482875</v>
      </c>
      <c r="J14" s="101"/>
      <c r="K14" s="101"/>
      <c r="L14" s="101"/>
      <c r="M14" s="101"/>
      <c r="N14" s="69"/>
      <c r="O14" s="73"/>
      <c r="P14" s="73"/>
      <c r="Q14" s="73"/>
      <c r="R14" s="73"/>
      <c r="S14" s="73"/>
      <c r="T14" s="73"/>
      <c r="U14" s="73"/>
      <c r="V14" s="73"/>
    </row>
    <row r="15" spans="1:22" ht="16.5">
      <c r="A15" s="351" t="s">
        <v>190</v>
      </c>
      <c r="B15" s="356">
        <v>10.440564697453148</v>
      </c>
      <c r="C15" s="356">
        <v>9.479984157921999</v>
      </c>
      <c r="D15" s="356">
        <v>16.209909965982817</v>
      </c>
      <c r="E15" s="356">
        <v>16.100356097114453</v>
      </c>
      <c r="F15" s="357">
        <v>48.964047068913139</v>
      </c>
      <c r="G15" s="356">
        <v>51.252464388920927</v>
      </c>
      <c r="H15" s="356">
        <v>17.116155257199576</v>
      </c>
      <c r="I15" s="358">
        <v>16.170637939636649</v>
      </c>
      <c r="J15" s="101"/>
      <c r="K15" s="101"/>
      <c r="L15" s="101"/>
      <c r="M15" s="101"/>
      <c r="N15" s="69"/>
      <c r="O15" s="73"/>
      <c r="P15" s="73"/>
      <c r="Q15" s="73"/>
      <c r="R15" s="73"/>
      <c r="S15" s="73"/>
      <c r="T15" s="73"/>
      <c r="U15" s="73"/>
      <c r="V15" s="73"/>
    </row>
    <row r="16" spans="1:22" ht="16.5">
      <c r="A16" s="351" t="s">
        <v>191</v>
      </c>
      <c r="B16" s="356">
        <v>1.2403933727420737</v>
      </c>
      <c r="C16" s="356">
        <v>1.2074918293560788</v>
      </c>
      <c r="D16" s="356">
        <v>20.999139766268609</v>
      </c>
      <c r="E16" s="356">
        <v>21.115818365428439</v>
      </c>
      <c r="F16" s="357">
        <v>50.941184690279883</v>
      </c>
      <c r="G16" s="356">
        <v>52.294259133149566</v>
      </c>
      <c r="H16" s="356">
        <v>18.798647195385307</v>
      </c>
      <c r="I16" s="358">
        <v>17.302993545718763</v>
      </c>
      <c r="J16" s="101"/>
      <c r="K16" s="101"/>
      <c r="L16" s="101"/>
      <c r="M16" s="101"/>
      <c r="N16" s="69"/>
      <c r="O16" s="73"/>
      <c r="P16" s="73"/>
      <c r="Q16" s="73"/>
      <c r="R16" s="73"/>
      <c r="S16" s="73"/>
      <c r="T16" s="73"/>
      <c r="U16" s="73"/>
      <c r="V16" s="73"/>
    </row>
    <row r="17" spans="1:22" ht="16.5">
      <c r="A17" s="351" t="s">
        <v>192</v>
      </c>
      <c r="B17" s="356">
        <v>1.8039987017631103</v>
      </c>
      <c r="C17" s="356">
        <v>1.9745136444320341</v>
      </c>
      <c r="D17" s="356">
        <v>20.633318949126391</v>
      </c>
      <c r="E17" s="356">
        <v>19.386605059091643</v>
      </c>
      <c r="F17" s="357">
        <v>48.515349636191381</v>
      </c>
      <c r="G17" s="356">
        <v>49.289592564414725</v>
      </c>
      <c r="H17" s="356">
        <v>11.508738805192419</v>
      </c>
      <c r="I17" s="358">
        <v>10.798681003714927</v>
      </c>
      <c r="J17" s="101"/>
      <c r="K17" s="101"/>
      <c r="L17" s="101"/>
      <c r="M17" s="101"/>
      <c r="N17" s="69"/>
      <c r="O17" s="73"/>
      <c r="P17" s="73"/>
      <c r="Q17" s="73"/>
      <c r="R17" s="73"/>
      <c r="S17" s="73"/>
      <c r="T17" s="73"/>
      <c r="U17" s="73"/>
      <c r="V17" s="73"/>
    </row>
    <row r="18" spans="1:22" ht="16.5">
      <c r="A18" s="351" t="s">
        <v>28</v>
      </c>
      <c r="B18" s="356">
        <v>2.5569348680877528</v>
      </c>
      <c r="C18" s="356">
        <v>2.3543986366646483</v>
      </c>
      <c r="D18" s="356">
        <v>15.040131545478364</v>
      </c>
      <c r="E18" s="356">
        <v>14.88346624460733</v>
      </c>
      <c r="F18" s="357">
        <v>54.856375042683766</v>
      </c>
      <c r="G18" s="356">
        <v>57.891496820565905</v>
      </c>
      <c r="H18" s="356">
        <v>14.727492045099785</v>
      </c>
      <c r="I18" s="358">
        <v>12.777541253135555</v>
      </c>
      <c r="J18" s="101"/>
      <c r="K18" s="101"/>
      <c r="L18" s="101"/>
      <c r="M18" s="101"/>
      <c r="N18" s="69"/>
      <c r="O18" s="73"/>
      <c r="P18" s="73"/>
      <c r="Q18" s="73"/>
      <c r="R18" s="73"/>
      <c r="S18" s="73"/>
      <c r="T18" s="73"/>
      <c r="U18" s="73"/>
      <c r="V18" s="73"/>
    </row>
    <row r="19" spans="1:22" ht="16.5">
      <c r="A19" s="351" t="s">
        <v>193</v>
      </c>
      <c r="B19" s="356">
        <v>1.147151784920843</v>
      </c>
      <c r="C19" s="356">
        <v>0.90466700502088038</v>
      </c>
      <c r="D19" s="356">
        <v>19.766424674262957</v>
      </c>
      <c r="E19" s="356">
        <v>19.08360104828148</v>
      </c>
      <c r="F19" s="357">
        <v>55.973855958596516</v>
      </c>
      <c r="G19" s="356">
        <v>57.69237792382841</v>
      </c>
      <c r="H19" s="356">
        <v>16.049175409045791</v>
      </c>
      <c r="I19" s="358">
        <v>15.161181922278061</v>
      </c>
      <c r="J19" s="101"/>
      <c r="K19" s="101"/>
      <c r="L19" s="101"/>
      <c r="M19" s="101"/>
      <c r="N19" s="69"/>
      <c r="O19" s="73"/>
      <c r="P19" s="73"/>
      <c r="Q19" s="73"/>
      <c r="R19" s="73"/>
      <c r="S19" s="73"/>
      <c r="T19" s="73"/>
      <c r="U19" s="73"/>
      <c r="V19" s="73"/>
    </row>
    <row r="20" spans="1:22" ht="16.5">
      <c r="A20" s="351" t="s">
        <v>97</v>
      </c>
      <c r="B20" s="356">
        <v>2.1995252915579568</v>
      </c>
      <c r="C20" s="356">
        <v>1.8753130373307769</v>
      </c>
      <c r="D20" s="356">
        <v>17.009024791919614</v>
      </c>
      <c r="E20" s="356">
        <v>16.652820033602179</v>
      </c>
      <c r="F20" s="357">
        <v>55.767235914447674</v>
      </c>
      <c r="G20" s="356">
        <v>58.82884765272177</v>
      </c>
      <c r="H20" s="356">
        <v>17.291042216377669</v>
      </c>
      <c r="I20" s="358">
        <v>15.108573701889464</v>
      </c>
      <c r="J20" s="101"/>
      <c r="K20" s="101"/>
      <c r="L20" s="101"/>
      <c r="M20" s="101"/>
      <c r="N20" s="69"/>
      <c r="O20" s="73"/>
      <c r="P20" s="73"/>
      <c r="Q20" s="73"/>
      <c r="R20" s="73"/>
      <c r="S20" s="73"/>
      <c r="T20" s="73"/>
      <c r="U20" s="73"/>
      <c r="V20" s="73"/>
    </row>
    <row r="21" spans="1:22" ht="16.5">
      <c r="A21" s="351" t="s">
        <v>36</v>
      </c>
      <c r="B21" s="356">
        <v>12.653944013097721</v>
      </c>
      <c r="C21" s="356">
        <v>11.630337481641877</v>
      </c>
      <c r="D21" s="356">
        <v>14.863012084974992</v>
      </c>
      <c r="E21" s="356">
        <v>15.738721663127752</v>
      </c>
      <c r="F21" s="357">
        <v>44.96148645752757</v>
      </c>
      <c r="G21" s="356">
        <v>48.286064778755218</v>
      </c>
      <c r="H21" s="356">
        <v>13.170284607775114</v>
      </c>
      <c r="I21" s="358">
        <v>12.000116002484503</v>
      </c>
      <c r="J21" s="101"/>
      <c r="K21" s="101"/>
      <c r="L21" s="101"/>
      <c r="M21" s="101"/>
      <c r="N21" s="69"/>
      <c r="O21" s="73"/>
      <c r="P21" s="73"/>
      <c r="Q21" s="73"/>
      <c r="R21" s="73"/>
      <c r="S21" s="73"/>
      <c r="T21" s="73"/>
      <c r="U21" s="73"/>
      <c r="V21" s="73"/>
    </row>
    <row r="22" spans="1:22" ht="16.5">
      <c r="A22" s="351" t="s">
        <v>194</v>
      </c>
      <c r="B22" s="356">
        <v>1.6012533165146468</v>
      </c>
      <c r="C22" s="356">
        <v>1.3055166283713493</v>
      </c>
      <c r="D22" s="356">
        <v>26.471603556502714</v>
      </c>
      <c r="E22" s="356">
        <v>27.11310680746346</v>
      </c>
      <c r="F22" s="357">
        <v>47.922149406474723</v>
      </c>
      <c r="G22" s="356">
        <v>49.191326132443997</v>
      </c>
      <c r="H22" s="356">
        <v>12.176256114771958</v>
      </c>
      <c r="I22" s="358">
        <v>10.224390331285498</v>
      </c>
      <c r="J22" s="101"/>
      <c r="K22" s="101"/>
      <c r="L22" s="101"/>
      <c r="M22" s="101"/>
      <c r="N22" s="69"/>
      <c r="O22" s="73"/>
      <c r="P22" s="73"/>
      <c r="Q22" s="73"/>
      <c r="R22" s="73"/>
      <c r="S22" s="73"/>
      <c r="T22" s="73"/>
      <c r="U22" s="73"/>
      <c r="V22" s="73"/>
    </row>
    <row r="23" spans="1:22" ht="16.5">
      <c r="A23" s="359" t="s">
        <v>195</v>
      </c>
      <c r="B23" s="356">
        <v>1.7216711056088847</v>
      </c>
      <c r="C23" s="356">
        <v>1.4385224465843136</v>
      </c>
      <c r="D23" s="356">
        <v>27.945132507297327</v>
      </c>
      <c r="E23" s="356">
        <v>29.097292236481188</v>
      </c>
      <c r="F23" s="357">
        <v>46.125696145262395</v>
      </c>
      <c r="G23" s="356">
        <v>47.176240280954993</v>
      </c>
      <c r="H23" s="356">
        <v>11.420530330728509</v>
      </c>
      <c r="I23" s="358">
        <v>9.0245657933765528</v>
      </c>
      <c r="J23" s="101"/>
      <c r="K23" s="101"/>
      <c r="L23" s="101"/>
      <c r="M23" s="101"/>
      <c r="N23" s="69"/>
      <c r="O23" s="73"/>
      <c r="P23" s="73"/>
      <c r="Q23" s="73"/>
      <c r="R23" s="73"/>
      <c r="S23" s="73"/>
      <c r="T23" s="73"/>
      <c r="U23" s="73"/>
      <c r="V23" s="73"/>
    </row>
    <row r="24" spans="1:22" ht="16.5">
      <c r="A24" s="351" t="s">
        <v>196</v>
      </c>
      <c r="B24" s="356">
        <v>0.47101794845515293</v>
      </c>
      <c r="C24" s="356">
        <v>0.56154268275640984</v>
      </c>
      <c r="D24" s="356">
        <v>20.645511811335442</v>
      </c>
      <c r="E24" s="356">
        <v>18.675670568558576</v>
      </c>
      <c r="F24" s="357">
        <v>54.902937721946657</v>
      </c>
      <c r="G24" s="356">
        <v>58.361200722234628</v>
      </c>
      <c r="H24" s="356">
        <v>17.457178670191258</v>
      </c>
      <c r="I24" s="358">
        <v>16.070306647852927</v>
      </c>
      <c r="J24" s="101"/>
      <c r="K24" s="101"/>
      <c r="L24" s="101"/>
      <c r="M24" s="101"/>
      <c r="N24" s="69"/>
      <c r="O24" s="73"/>
      <c r="P24" s="73"/>
      <c r="Q24" s="73"/>
      <c r="R24" s="73"/>
      <c r="S24" s="73"/>
      <c r="T24" s="73"/>
      <c r="U24" s="73"/>
      <c r="V24" s="73"/>
    </row>
    <row r="25" spans="1:22" ht="16.5">
      <c r="A25" s="351" t="s">
        <v>30</v>
      </c>
      <c r="B25" s="356">
        <v>1.1614462204291143</v>
      </c>
      <c r="C25" s="356">
        <v>0.52538890664408544</v>
      </c>
      <c r="D25" s="356">
        <v>17.329638469354506</v>
      </c>
      <c r="E25" s="356">
        <v>15.809990905068474</v>
      </c>
      <c r="F25" s="357">
        <v>60.021640525704321</v>
      </c>
      <c r="G25" s="356">
        <v>63.414260579790152</v>
      </c>
      <c r="H25" s="356">
        <v>15.122745986852157</v>
      </c>
      <c r="I25" s="358">
        <v>14.255217292464076</v>
      </c>
      <c r="J25" s="101"/>
      <c r="K25" s="101"/>
      <c r="L25" s="101"/>
      <c r="M25" s="101"/>
      <c r="N25" s="69"/>
      <c r="O25" s="73"/>
      <c r="P25" s="73"/>
      <c r="Q25" s="73"/>
      <c r="R25" s="73"/>
      <c r="S25" s="73"/>
      <c r="T25" s="73"/>
      <c r="U25" s="73"/>
      <c r="V25" s="73"/>
    </row>
    <row r="26" spans="1:22" ht="16.5">
      <c r="A26" s="351" t="s">
        <v>197</v>
      </c>
      <c r="B26" s="356">
        <v>26.269292893435196</v>
      </c>
      <c r="C26" s="356">
        <v>27.278225673855154</v>
      </c>
      <c r="D26" s="356">
        <v>8.730580070049534</v>
      </c>
      <c r="E26" s="356">
        <v>8.20052137577302</v>
      </c>
      <c r="F26" s="357">
        <v>34.74752869559439</v>
      </c>
      <c r="G26" s="356">
        <v>35.426520541721565</v>
      </c>
      <c r="H26" s="356">
        <v>10.103348262048675</v>
      </c>
      <c r="I26" s="358">
        <v>9.4986991408751518</v>
      </c>
      <c r="J26" s="101"/>
      <c r="K26" s="101"/>
      <c r="L26" s="101"/>
      <c r="M26" s="101"/>
      <c r="N26" s="69"/>
      <c r="O26" s="73"/>
      <c r="P26" s="73"/>
      <c r="Q26" s="73"/>
      <c r="R26" s="73"/>
      <c r="S26" s="73"/>
      <c r="T26" s="73"/>
      <c r="U26" s="73"/>
      <c r="V26" s="73"/>
    </row>
    <row r="27" spans="1:22" ht="16.5">
      <c r="A27" s="351" t="s">
        <v>198</v>
      </c>
      <c r="B27" s="356">
        <v>3.3812379737136267</v>
      </c>
      <c r="C27" s="356">
        <v>3.0871648731337813</v>
      </c>
      <c r="D27" s="356">
        <v>11.445857927304719</v>
      </c>
      <c r="E27" s="356">
        <v>10.523315347160441</v>
      </c>
      <c r="F27" s="357">
        <v>58.39063475120598</v>
      </c>
      <c r="G27" s="356">
        <v>59.960665639541411</v>
      </c>
      <c r="H27" s="356">
        <v>19.935347675058413</v>
      </c>
      <c r="I27" s="358">
        <v>19.455031602912662</v>
      </c>
      <c r="J27" s="101"/>
      <c r="K27" s="101"/>
      <c r="L27" s="101"/>
      <c r="M27" s="101"/>
      <c r="N27" s="69"/>
      <c r="O27" s="73"/>
      <c r="P27" s="73"/>
      <c r="Q27" s="73"/>
      <c r="R27" s="73"/>
      <c r="S27" s="73"/>
      <c r="T27" s="73"/>
      <c r="U27" s="73"/>
      <c r="V27" s="73"/>
    </row>
    <row r="28" spans="1:22" ht="16.5">
      <c r="A28" s="351" t="s">
        <v>199</v>
      </c>
      <c r="B28" s="356">
        <v>2.1988592616307345</v>
      </c>
      <c r="C28" s="356">
        <v>1.7590013091413492</v>
      </c>
      <c r="D28" s="356">
        <v>18.165093042631533</v>
      </c>
      <c r="E28" s="356">
        <v>17.109595281835581</v>
      </c>
      <c r="F28" s="357">
        <v>53.846993673705526</v>
      </c>
      <c r="G28" s="356">
        <v>56.916018515611569</v>
      </c>
      <c r="H28" s="356">
        <v>18.364456573755461</v>
      </c>
      <c r="I28" s="358">
        <v>17.55987591716999</v>
      </c>
      <c r="J28" s="101"/>
      <c r="K28" s="101"/>
      <c r="L28" s="101"/>
      <c r="M28" s="101"/>
      <c r="N28" s="69"/>
      <c r="O28" s="73"/>
      <c r="P28" s="73"/>
      <c r="Q28" s="73"/>
      <c r="R28" s="73"/>
      <c r="S28" s="73"/>
      <c r="T28" s="73"/>
      <c r="U28" s="73"/>
      <c r="V28" s="73"/>
    </row>
    <row r="29" spans="1:22" ht="16.5">
      <c r="A29" s="351" t="s">
        <v>200</v>
      </c>
      <c r="B29" s="356">
        <v>25.718250544031722</v>
      </c>
      <c r="C29" s="356">
        <v>25.946140316272583</v>
      </c>
      <c r="D29" s="356">
        <v>8.6388381231126417</v>
      </c>
      <c r="E29" s="356">
        <v>8.0483697159552374</v>
      </c>
      <c r="F29" s="357">
        <v>36.348386402440894</v>
      </c>
      <c r="G29" s="356">
        <v>37.318528695895111</v>
      </c>
      <c r="H29" s="356">
        <v>11.242791583090739</v>
      </c>
      <c r="I29" s="358">
        <v>10.477918031885304</v>
      </c>
      <c r="J29" s="101"/>
      <c r="K29" s="101"/>
      <c r="L29" s="101"/>
      <c r="M29" s="101"/>
      <c r="N29" s="69"/>
      <c r="O29" s="73"/>
      <c r="P29" s="73"/>
      <c r="Q29" s="73"/>
      <c r="R29" s="73"/>
      <c r="S29" s="73"/>
      <c r="T29" s="73"/>
      <c r="U29" s="73"/>
      <c r="V29" s="73"/>
    </row>
    <row r="30" spans="1:22" ht="16.5">
      <c r="A30" s="351" t="s">
        <v>201</v>
      </c>
      <c r="B30" s="356">
        <v>31.042821122171876</v>
      </c>
      <c r="C30" s="356">
        <v>31.734428929686985</v>
      </c>
      <c r="D30" s="356">
        <v>8.1709411205910847</v>
      </c>
      <c r="E30" s="356">
        <v>7.7314817956261859</v>
      </c>
      <c r="F30" s="357">
        <v>35.35062485337879</v>
      </c>
      <c r="G30" s="356">
        <v>36.174428424192797</v>
      </c>
      <c r="H30" s="356">
        <v>11.698995386918577</v>
      </c>
      <c r="I30" s="358">
        <v>10.462909602988955</v>
      </c>
      <c r="J30" s="101"/>
      <c r="K30" s="101"/>
      <c r="L30" s="101"/>
      <c r="M30" s="101"/>
      <c r="N30" s="69"/>
      <c r="O30" s="73"/>
      <c r="P30" s="73"/>
      <c r="Q30" s="73"/>
      <c r="R30" s="73"/>
      <c r="S30" s="73"/>
      <c r="T30" s="73"/>
      <c r="U30" s="73"/>
      <c r="V30" s="73"/>
    </row>
    <row r="31" spans="1:22" ht="16.5">
      <c r="A31" s="351" t="s">
        <v>32</v>
      </c>
      <c r="B31" s="356">
        <v>11.537641741243572</v>
      </c>
      <c r="C31" s="356">
        <v>11.861779865257052</v>
      </c>
      <c r="D31" s="356">
        <v>12.263838092578306</v>
      </c>
      <c r="E31" s="356">
        <v>12.032841369250802</v>
      </c>
      <c r="F31" s="357">
        <v>46.354432343682042</v>
      </c>
      <c r="G31" s="356">
        <v>47.405397124839787</v>
      </c>
      <c r="H31" s="356">
        <v>13.016633318808482</v>
      </c>
      <c r="I31" s="358">
        <v>13.816999993124032</v>
      </c>
      <c r="J31" s="101"/>
      <c r="K31" s="101"/>
      <c r="L31" s="101"/>
      <c r="M31" s="101"/>
      <c r="N31" s="69"/>
      <c r="O31" s="73"/>
      <c r="P31" s="73"/>
      <c r="Q31" s="73"/>
      <c r="R31" s="73"/>
      <c r="S31" s="73"/>
      <c r="T31" s="73"/>
      <c r="U31" s="73"/>
      <c r="V31" s="73"/>
    </row>
    <row r="32" spans="1:22" ht="16.5">
      <c r="A32" s="351" t="s">
        <v>202</v>
      </c>
      <c r="B32" s="356">
        <v>10.093044921968497</v>
      </c>
      <c r="C32" s="356">
        <v>9.2319429050602437</v>
      </c>
      <c r="D32" s="356">
        <v>11.496429129245133</v>
      </c>
      <c r="E32" s="356">
        <v>10.739878298926978</v>
      </c>
      <c r="F32" s="357">
        <v>51.356176556430434</v>
      </c>
      <c r="G32" s="356">
        <v>53.056743124367365</v>
      </c>
      <c r="H32" s="356">
        <v>15.479444956698291</v>
      </c>
      <c r="I32" s="358">
        <v>15.863437178572495</v>
      </c>
      <c r="J32" s="101"/>
      <c r="K32" s="101"/>
      <c r="L32" s="101"/>
      <c r="M32" s="101"/>
      <c r="N32" s="69"/>
      <c r="O32" s="73"/>
      <c r="P32" s="73"/>
      <c r="Q32" s="73"/>
      <c r="R32" s="73"/>
      <c r="S32" s="73"/>
      <c r="T32" s="73"/>
      <c r="U32" s="73"/>
      <c r="V32" s="73"/>
    </row>
    <row r="33" spans="1:22" ht="12.75" customHeight="1">
      <c r="A33" s="351" t="s">
        <v>203</v>
      </c>
      <c r="B33" s="356">
        <v>3.5127417800122482</v>
      </c>
      <c r="C33" s="356">
        <v>3.2381386298578461</v>
      </c>
      <c r="D33" s="356">
        <v>16.405337779657785</v>
      </c>
      <c r="E33" s="356">
        <v>16.065015501102053</v>
      </c>
      <c r="F33" s="357">
        <v>56.389129601007326</v>
      </c>
      <c r="G33" s="356">
        <v>57.774379290354069</v>
      </c>
      <c r="H33" s="356">
        <v>15.578734165412959</v>
      </c>
      <c r="I33" s="358">
        <v>14.850917730282537</v>
      </c>
      <c r="J33" s="101"/>
      <c r="K33" s="101"/>
      <c r="L33" s="101"/>
      <c r="M33" s="101"/>
      <c r="N33" s="69"/>
      <c r="O33" s="73"/>
      <c r="P33" s="73"/>
      <c r="Q33" s="73"/>
      <c r="R33" s="73"/>
      <c r="S33" s="73"/>
      <c r="T33" s="73"/>
      <c r="U33" s="73"/>
      <c r="V33" s="73"/>
    </row>
    <row r="34" spans="1:22" ht="16.5">
      <c r="A34" s="351" t="s">
        <v>204</v>
      </c>
      <c r="B34" s="356">
        <v>5.4024027961046803</v>
      </c>
      <c r="C34" s="356">
        <v>5.20726283935781</v>
      </c>
      <c r="D34" s="356">
        <v>13.736478743895159</v>
      </c>
      <c r="E34" s="356">
        <v>13.176710577717859</v>
      </c>
      <c r="F34" s="357">
        <v>49.046626974659894</v>
      </c>
      <c r="G34" s="356">
        <v>51.344913109858638</v>
      </c>
      <c r="H34" s="356">
        <v>14.326843143453432</v>
      </c>
      <c r="I34" s="358">
        <v>13.721886006103331</v>
      </c>
      <c r="J34" s="101"/>
      <c r="K34" s="101"/>
      <c r="L34" s="101"/>
      <c r="M34" s="101"/>
      <c r="N34" s="69"/>
      <c r="O34" s="73"/>
      <c r="P34" s="73"/>
      <c r="Q34" s="73"/>
      <c r="R34" s="73"/>
      <c r="S34" s="73"/>
      <c r="T34" s="73"/>
      <c r="U34" s="73"/>
      <c r="V34" s="73"/>
    </row>
    <row r="35" spans="1:22" ht="16.5">
      <c r="A35" s="351" t="s">
        <v>56</v>
      </c>
      <c r="B35" s="356">
        <v>1.2461888166243118</v>
      </c>
      <c r="C35" s="356">
        <v>1.1551477049612719</v>
      </c>
      <c r="D35" s="356">
        <v>21.813767088642479</v>
      </c>
      <c r="E35" s="356">
        <v>20.525557542089562</v>
      </c>
      <c r="F35" s="357">
        <v>54.707470158327439</v>
      </c>
      <c r="G35" s="356">
        <v>56.910887751818393</v>
      </c>
      <c r="H35" s="356">
        <v>14.658518526038019</v>
      </c>
      <c r="I35" s="358">
        <v>13.890803589549613</v>
      </c>
      <c r="J35" s="101"/>
      <c r="K35" s="101"/>
      <c r="L35" s="101"/>
      <c r="M35" s="101"/>
      <c r="N35" s="69"/>
      <c r="O35" s="73"/>
      <c r="P35" s="73"/>
      <c r="Q35" s="73"/>
      <c r="R35" s="73"/>
      <c r="S35" s="73"/>
      <c r="T35" s="73"/>
      <c r="U35" s="73"/>
      <c r="V35" s="73"/>
    </row>
    <row r="36" spans="1:22" ht="16.5">
      <c r="A36" s="351" t="s">
        <v>205</v>
      </c>
      <c r="B36" s="356">
        <v>3.6785412140993734</v>
      </c>
      <c r="C36" s="356">
        <v>4.8381592304877357</v>
      </c>
      <c r="D36" s="356">
        <v>21.349535196699385</v>
      </c>
      <c r="E36" s="356">
        <v>20.540395991679492</v>
      </c>
      <c r="F36" s="357">
        <v>46.517898379662789</v>
      </c>
      <c r="G36" s="356">
        <v>49.638410310633589</v>
      </c>
      <c r="H36" s="356">
        <v>16.88656148252678</v>
      </c>
      <c r="I36" s="358">
        <v>15.237659797664771</v>
      </c>
      <c r="J36" s="101"/>
      <c r="K36" s="101"/>
      <c r="L36" s="101"/>
      <c r="M36" s="101"/>
      <c r="N36" s="69"/>
      <c r="O36" s="73"/>
      <c r="P36" s="73"/>
      <c r="Q36" s="73"/>
      <c r="R36" s="73"/>
      <c r="S36" s="73"/>
      <c r="T36" s="73"/>
      <c r="U36" s="73"/>
      <c r="V36" s="73"/>
    </row>
    <row r="37" spans="1:22" ht="16.5">
      <c r="A37" s="351" t="s">
        <v>206</v>
      </c>
      <c r="B37" s="356">
        <v>4.8801208628666011</v>
      </c>
      <c r="C37" s="356">
        <v>9.9490886127451237</v>
      </c>
      <c r="D37" s="356">
        <v>19.362784394762908</v>
      </c>
      <c r="E37" s="356">
        <v>16.689536331432638</v>
      </c>
      <c r="F37" s="357">
        <v>49.68545549163602</v>
      </c>
      <c r="G37" s="356">
        <v>47.61349844102353</v>
      </c>
      <c r="H37" s="356">
        <v>11.613699569425897</v>
      </c>
      <c r="I37" s="358">
        <v>11.293387983843331</v>
      </c>
      <c r="J37" s="101"/>
      <c r="K37" s="101"/>
      <c r="L37" s="101"/>
      <c r="M37" s="101"/>
      <c r="N37" s="69"/>
      <c r="O37" s="73"/>
      <c r="P37" s="73"/>
      <c r="Q37" s="73"/>
      <c r="R37" s="73"/>
      <c r="S37" s="73"/>
      <c r="T37" s="73"/>
      <c r="U37" s="73"/>
      <c r="V37" s="73"/>
    </row>
    <row r="38" spans="1:22" ht="16.5">
      <c r="A38" s="351" t="s">
        <v>207</v>
      </c>
      <c r="B38" s="356">
        <v>4.6689601115200121</v>
      </c>
      <c r="C38" s="356">
        <v>6.5093135329311131</v>
      </c>
      <c r="D38" s="356">
        <v>20.769887129647916</v>
      </c>
      <c r="E38" s="356">
        <v>19.514461880801708</v>
      </c>
      <c r="F38" s="357">
        <v>46.804659472383662</v>
      </c>
      <c r="G38" s="356">
        <v>48.751957734697292</v>
      </c>
      <c r="H38" s="356">
        <v>15.365083471757272</v>
      </c>
      <c r="I38" s="358">
        <v>13.966324763374491</v>
      </c>
      <c r="J38" s="101"/>
      <c r="K38" s="101"/>
      <c r="L38" s="101"/>
      <c r="M38" s="101"/>
      <c r="N38" s="69"/>
      <c r="O38" s="73"/>
      <c r="P38" s="73"/>
      <c r="Q38" s="73"/>
      <c r="R38" s="73"/>
      <c r="S38" s="73"/>
      <c r="T38" s="73"/>
      <c r="U38" s="73"/>
      <c r="V38" s="73"/>
    </row>
    <row r="39" spans="1:22" ht="16.5">
      <c r="A39" s="351" t="s">
        <v>208</v>
      </c>
      <c r="B39" s="356">
        <v>8.351677539367456</v>
      </c>
      <c r="C39" s="356">
        <v>10.618164199039231</v>
      </c>
      <c r="D39" s="356">
        <v>11.628135892220277</v>
      </c>
      <c r="E39" s="356">
        <v>9.3006231974870222</v>
      </c>
      <c r="F39" s="357">
        <v>53.073377193736249</v>
      </c>
      <c r="G39" s="356">
        <v>55.493849148669362</v>
      </c>
      <c r="H39" s="356">
        <v>11.262891870450114</v>
      </c>
      <c r="I39" s="358">
        <v>11.140118189198189</v>
      </c>
      <c r="J39" s="101"/>
      <c r="K39" s="101"/>
      <c r="L39" s="101"/>
      <c r="M39" s="101"/>
      <c r="N39" s="69"/>
      <c r="O39" s="73"/>
      <c r="P39" s="73"/>
      <c r="Q39" s="73"/>
      <c r="R39" s="73"/>
      <c r="S39" s="73"/>
      <c r="T39" s="73"/>
      <c r="U39" s="73"/>
      <c r="V39" s="73"/>
    </row>
    <row r="40" spans="1:22" ht="16.5">
      <c r="A40" s="351" t="s">
        <v>33</v>
      </c>
      <c r="B40" s="356">
        <v>1.2544466358935173</v>
      </c>
      <c r="C40" s="356">
        <v>1.0236771020278321</v>
      </c>
      <c r="D40" s="356">
        <v>23.178119517927918</v>
      </c>
      <c r="E40" s="356">
        <v>22.659057286189981</v>
      </c>
      <c r="F40" s="357">
        <v>49.365016788872722</v>
      </c>
      <c r="G40" s="356">
        <v>52.126690125322142</v>
      </c>
      <c r="H40" s="356">
        <v>15.522576856977491</v>
      </c>
      <c r="I40" s="358">
        <v>13.903702225042117</v>
      </c>
      <c r="J40" s="101"/>
      <c r="K40" s="101"/>
      <c r="L40" s="101"/>
      <c r="M40" s="101"/>
      <c r="N40" s="69"/>
      <c r="O40" s="73"/>
      <c r="P40" s="73"/>
      <c r="Q40" s="73"/>
      <c r="R40" s="73"/>
      <c r="S40" s="73"/>
      <c r="T40" s="73"/>
      <c r="U40" s="73"/>
      <c r="V40" s="73"/>
    </row>
    <row r="41" spans="1:22" ht="16.5">
      <c r="A41" s="351" t="s">
        <v>209</v>
      </c>
      <c r="B41" s="356">
        <v>2.9765891278199041</v>
      </c>
      <c r="C41" s="356">
        <v>2.9068550617979714</v>
      </c>
      <c r="D41" s="356">
        <v>25.112036963902177</v>
      </c>
      <c r="E41" s="356">
        <v>25.50945083012499</v>
      </c>
      <c r="F41" s="357">
        <v>48.535564815004847</v>
      </c>
      <c r="G41" s="356">
        <v>49.482308025142032</v>
      </c>
      <c r="H41" s="356">
        <v>12.135998178792233</v>
      </c>
      <c r="I41" s="358">
        <v>10.928802084552673</v>
      </c>
      <c r="J41" s="101"/>
      <c r="K41" s="101"/>
      <c r="L41" s="101"/>
      <c r="M41" s="101"/>
      <c r="N41" s="69"/>
      <c r="O41" s="73"/>
      <c r="P41" s="73"/>
      <c r="Q41" s="73"/>
      <c r="R41" s="73"/>
      <c r="S41" s="73"/>
      <c r="T41" s="73"/>
      <c r="U41" s="73"/>
      <c r="V41" s="73"/>
    </row>
    <row r="42" spans="1:22" ht="16.5">
      <c r="A42" s="351" t="s">
        <v>214</v>
      </c>
      <c r="B42" s="356">
        <v>1.3144597758496961</v>
      </c>
      <c r="C42" s="356">
        <v>1.4488571477314767</v>
      </c>
      <c r="D42" s="356">
        <v>14.899500122931006</v>
      </c>
      <c r="E42" s="356">
        <v>15.097614742704815</v>
      </c>
      <c r="F42" s="357">
        <v>57.644649983561848</v>
      </c>
      <c r="G42" s="356">
        <v>58.611294986837912</v>
      </c>
      <c r="H42" s="356">
        <v>19.538908386763971</v>
      </c>
      <c r="I42" s="358">
        <v>18.397091099537853</v>
      </c>
      <c r="J42" s="101"/>
      <c r="K42" s="101"/>
      <c r="L42" s="101"/>
      <c r="M42" s="101"/>
      <c r="N42" s="69"/>
      <c r="O42" s="73"/>
      <c r="P42" s="73"/>
      <c r="Q42" s="73"/>
      <c r="R42" s="73"/>
      <c r="S42" s="73"/>
      <c r="T42" s="73"/>
      <c r="U42" s="73"/>
      <c r="V42" s="73"/>
    </row>
    <row r="43" spans="1:22" ht="16.5">
      <c r="A43" s="351" t="s">
        <v>210</v>
      </c>
      <c r="B43" s="356">
        <v>2.0651125329671998</v>
      </c>
      <c r="C43" s="356">
        <v>1.6820622123183884</v>
      </c>
      <c r="D43" s="356">
        <v>18.095722434281793</v>
      </c>
      <c r="E43" s="356">
        <v>16.893606925970953</v>
      </c>
      <c r="F43" s="357">
        <v>54.10066762130549</v>
      </c>
      <c r="G43" s="356">
        <v>57.812765395772914</v>
      </c>
      <c r="H43" s="356">
        <v>11.538586980985949</v>
      </c>
      <c r="I43" s="358">
        <v>9.8939356624618089</v>
      </c>
      <c r="J43" s="101"/>
      <c r="K43" s="101"/>
      <c r="L43" s="101"/>
      <c r="M43" s="101"/>
      <c r="N43" s="69"/>
      <c r="O43" s="73"/>
      <c r="P43" s="73"/>
      <c r="Q43" s="73"/>
      <c r="R43" s="73"/>
      <c r="S43" s="73"/>
      <c r="T43" s="73"/>
      <c r="U43" s="73"/>
      <c r="V43" s="73"/>
    </row>
    <row r="44" spans="1:22" ht="16.5">
      <c r="A44" s="351" t="s">
        <v>211</v>
      </c>
      <c r="B44" s="356">
        <v>1.3721598001654689</v>
      </c>
      <c r="C44" s="356">
        <v>1.396040241129056</v>
      </c>
      <c r="D44" s="356">
        <v>19.867045518176738</v>
      </c>
      <c r="E44" s="356">
        <v>19.17348525968638</v>
      </c>
      <c r="F44" s="357">
        <v>53.673755014644698</v>
      </c>
      <c r="G44" s="356">
        <v>54.955376778317053</v>
      </c>
      <c r="H44" s="356">
        <v>14.267784328029201</v>
      </c>
      <c r="I44" s="358">
        <v>13.432642117051566</v>
      </c>
      <c r="J44" s="101"/>
      <c r="K44" s="101"/>
      <c r="L44" s="101"/>
      <c r="M44" s="101"/>
      <c r="N44" s="69"/>
      <c r="O44" s="73"/>
      <c r="P44" s="73"/>
      <c r="Q44" s="73"/>
      <c r="R44" s="73"/>
      <c r="S44" s="73"/>
      <c r="T44" s="73"/>
      <c r="U44" s="73"/>
      <c r="V44" s="73"/>
    </row>
    <row r="45" spans="1:22" ht="16.5">
      <c r="A45" s="351" t="s">
        <v>107</v>
      </c>
      <c r="B45" s="356">
        <v>4.675631612871336</v>
      </c>
      <c r="C45" s="356">
        <v>3.9353503149469544</v>
      </c>
      <c r="D45" s="356">
        <v>17.724917297238914</v>
      </c>
      <c r="E45" s="356">
        <v>17.933754070108613</v>
      </c>
      <c r="F45" s="357">
        <v>51.441772822461274</v>
      </c>
      <c r="G45" s="356">
        <v>53.958865787813018</v>
      </c>
      <c r="H45" s="356">
        <v>18.046998154739121</v>
      </c>
      <c r="I45" s="358">
        <v>16.216913162790615</v>
      </c>
      <c r="J45" s="101"/>
      <c r="K45" s="101"/>
      <c r="L45" s="101"/>
      <c r="M45" s="101"/>
      <c r="N45" s="69"/>
      <c r="O45" s="73"/>
      <c r="P45" s="73"/>
      <c r="Q45" s="73"/>
      <c r="R45" s="73"/>
      <c r="S45" s="73"/>
      <c r="T45" s="73"/>
      <c r="U45" s="73"/>
      <c r="V45" s="73"/>
    </row>
    <row r="46" spans="1:22" ht="16.5">
      <c r="A46" s="351" t="s">
        <v>108</v>
      </c>
      <c r="B46" s="356">
        <v>2.3631444863654743</v>
      </c>
      <c r="C46" s="356">
        <v>1.6399077028588775</v>
      </c>
      <c r="D46" s="356">
        <v>17.482684238202388</v>
      </c>
      <c r="E46" s="356">
        <v>18.504506496890372</v>
      </c>
      <c r="F46" s="357">
        <v>51.775090776683065</v>
      </c>
      <c r="G46" s="356">
        <v>52.479860878343864</v>
      </c>
      <c r="H46" s="356">
        <v>20.1508020935388</v>
      </c>
      <c r="I46" s="358">
        <v>19.658794711871874</v>
      </c>
      <c r="J46" s="101"/>
      <c r="K46" s="101"/>
      <c r="L46" s="101"/>
      <c r="M46" s="101"/>
      <c r="N46" s="69"/>
      <c r="O46" s="73"/>
      <c r="P46" s="73"/>
      <c r="Q46" s="73"/>
      <c r="R46" s="73"/>
      <c r="S46" s="73"/>
      <c r="T46" s="73"/>
      <c r="U46" s="73"/>
      <c r="V46" s="73"/>
    </row>
    <row r="47" spans="1:22" ht="17.25" thickBot="1">
      <c r="A47" s="360"/>
      <c r="B47" s="361"/>
      <c r="C47" s="361"/>
      <c r="D47" s="361"/>
      <c r="E47" s="361"/>
      <c r="F47" s="361"/>
      <c r="G47" s="361"/>
      <c r="H47" s="361"/>
      <c r="I47" s="362"/>
      <c r="J47" s="101"/>
      <c r="K47" s="101"/>
      <c r="L47" s="101"/>
      <c r="M47" s="101"/>
      <c r="N47" s="69"/>
      <c r="O47" s="73"/>
      <c r="P47" s="73"/>
      <c r="Q47" s="73"/>
      <c r="R47" s="73"/>
      <c r="S47" s="73"/>
      <c r="T47" s="73"/>
      <c r="U47" s="73"/>
      <c r="V47" s="73"/>
    </row>
    <row r="48" spans="1:22" ht="17.25" thickBot="1">
      <c r="A48" s="365" t="s">
        <v>35</v>
      </c>
      <c r="B48" s="366">
        <v>16.810265019255937</v>
      </c>
      <c r="C48" s="366">
        <v>16.136967936275902</v>
      </c>
      <c r="D48" s="366">
        <v>13.482786510973591</v>
      </c>
      <c r="E48" s="366">
        <v>13.130597289759155</v>
      </c>
      <c r="F48" s="366">
        <v>46.624423382847645</v>
      </c>
      <c r="G48" s="366">
        <v>48.596810893554022</v>
      </c>
      <c r="H48" s="366">
        <v>13.002171743703336</v>
      </c>
      <c r="I48" s="367">
        <v>12.138972045381124</v>
      </c>
      <c r="J48" s="101"/>
      <c r="K48" s="101"/>
      <c r="L48" s="101"/>
      <c r="M48" s="101"/>
      <c r="N48" s="69"/>
      <c r="O48" s="69"/>
      <c r="P48" s="69"/>
      <c r="Q48" s="69"/>
      <c r="R48" s="69"/>
      <c r="S48" s="69"/>
      <c r="T48" s="69"/>
      <c r="U48" s="69"/>
      <c r="V48" s="69"/>
    </row>
    <row r="49" spans="1:19" ht="16.5">
      <c r="A49" s="363" t="s">
        <v>51</v>
      </c>
      <c r="B49" s="364"/>
      <c r="C49" s="363"/>
      <c r="D49" s="363"/>
      <c r="E49" s="100"/>
      <c r="F49" s="100"/>
      <c r="G49" s="100"/>
      <c r="H49" s="100"/>
      <c r="I49" s="100"/>
      <c r="J49" s="101"/>
      <c r="K49" s="101"/>
      <c r="L49" s="101"/>
      <c r="M49" s="101"/>
      <c r="N49" s="69"/>
      <c r="O49" s="69"/>
      <c r="P49" s="69"/>
      <c r="Q49" s="69"/>
      <c r="R49" s="69"/>
      <c r="S49" s="69"/>
    </row>
    <row r="50" spans="1:19">
      <c r="A50" s="71"/>
      <c r="B50" s="71"/>
      <c r="C50" s="71"/>
      <c r="D50" s="71"/>
      <c r="E50" s="71"/>
      <c r="F50" s="71"/>
      <c r="G50" s="71"/>
      <c r="H50" s="71"/>
      <c r="I50" s="71"/>
      <c r="J50" s="69"/>
      <c r="K50" s="69"/>
      <c r="L50" s="69"/>
      <c r="M50" s="69"/>
      <c r="N50" s="69"/>
      <c r="O50" s="69"/>
      <c r="P50" s="69"/>
      <c r="Q50" s="69"/>
      <c r="R50" s="69"/>
      <c r="S50" s="69"/>
    </row>
    <row r="51" spans="1:19" ht="13.5" thickBot="1">
      <c r="A51" s="71"/>
      <c r="B51" s="71"/>
      <c r="C51" s="71"/>
      <c r="D51" s="71"/>
      <c r="E51" s="71"/>
      <c r="F51" s="71"/>
      <c r="G51" s="71"/>
      <c r="H51" s="71"/>
      <c r="I51" s="71"/>
      <c r="J51" s="69"/>
      <c r="K51" s="69"/>
      <c r="L51" s="69"/>
      <c r="M51" s="69"/>
      <c r="N51" s="69"/>
      <c r="O51" s="69"/>
      <c r="P51" s="69"/>
      <c r="Q51" s="69"/>
      <c r="R51" s="69"/>
      <c r="S51" s="69"/>
    </row>
    <row r="52" spans="1:19" s="38" customFormat="1" ht="33" customHeight="1">
      <c r="A52" s="449" t="s">
        <v>34</v>
      </c>
      <c r="B52" s="436" t="s">
        <v>109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7"/>
      <c r="N52" s="72"/>
      <c r="O52" s="72"/>
      <c r="P52" s="72"/>
      <c r="Q52" s="72"/>
      <c r="R52" s="72"/>
      <c r="S52" s="72"/>
    </row>
    <row r="53" spans="1:19" s="38" customFormat="1" ht="33" customHeight="1">
      <c r="A53" s="450"/>
      <c r="B53" s="438" t="s">
        <v>110</v>
      </c>
      <c r="C53" s="438"/>
      <c r="D53" s="439" t="s">
        <v>111</v>
      </c>
      <c r="E53" s="440"/>
      <c r="F53" s="438" t="s">
        <v>112</v>
      </c>
      <c r="G53" s="438"/>
      <c r="H53" s="439" t="s">
        <v>73</v>
      </c>
      <c r="I53" s="439"/>
      <c r="J53" s="438" t="s">
        <v>113</v>
      </c>
      <c r="K53" s="438"/>
      <c r="L53" s="439" t="s">
        <v>114</v>
      </c>
      <c r="M53" s="441"/>
      <c r="N53" s="72"/>
      <c r="O53" s="72"/>
      <c r="P53" s="72"/>
      <c r="Q53" s="72"/>
      <c r="R53" s="72"/>
      <c r="S53" s="72"/>
    </row>
    <row r="54" spans="1:19" s="38" customFormat="1" ht="16.5" customHeight="1">
      <c r="A54" s="450"/>
      <c r="B54" s="438"/>
      <c r="C54" s="438"/>
      <c r="D54" s="440"/>
      <c r="E54" s="440"/>
      <c r="F54" s="438"/>
      <c r="G54" s="438"/>
      <c r="H54" s="439"/>
      <c r="I54" s="439"/>
      <c r="J54" s="438"/>
      <c r="K54" s="438"/>
      <c r="L54" s="439"/>
      <c r="M54" s="441"/>
      <c r="N54" s="72"/>
      <c r="O54" s="72"/>
      <c r="P54" s="72"/>
      <c r="Q54" s="72"/>
      <c r="R54" s="72"/>
      <c r="S54" s="72"/>
    </row>
    <row r="55" spans="1:19" s="38" customFormat="1" ht="33" customHeight="1" thickBot="1">
      <c r="A55" s="451"/>
      <c r="B55" s="350">
        <v>2020</v>
      </c>
      <c r="C55" s="350">
        <v>2021</v>
      </c>
      <c r="D55" s="350">
        <v>2020</v>
      </c>
      <c r="E55" s="350">
        <v>2021</v>
      </c>
      <c r="F55" s="350">
        <v>2020</v>
      </c>
      <c r="G55" s="350">
        <v>2021</v>
      </c>
      <c r="H55" s="350">
        <v>2020</v>
      </c>
      <c r="I55" s="350">
        <v>2021</v>
      </c>
      <c r="J55" s="350">
        <v>2020</v>
      </c>
      <c r="K55" s="350">
        <v>2021</v>
      </c>
      <c r="L55" s="350">
        <v>2020</v>
      </c>
      <c r="M55" s="350">
        <v>2021</v>
      </c>
      <c r="N55" s="72"/>
      <c r="O55" s="72"/>
      <c r="P55" s="72"/>
      <c r="Q55" s="72"/>
      <c r="R55" s="72"/>
      <c r="S55" s="72"/>
    </row>
    <row r="56" spans="1:19" ht="19.5" customHeight="1">
      <c r="A56" s="352" t="s">
        <v>184</v>
      </c>
      <c r="B56" s="353">
        <v>0.33203873435142484</v>
      </c>
      <c r="C56" s="353">
        <v>0.39601109049542821</v>
      </c>
      <c r="D56" s="353">
        <v>0.90881947706075106</v>
      </c>
      <c r="E56" s="353">
        <v>0.82346961632807503</v>
      </c>
      <c r="F56" s="353">
        <v>0.80788145528414446</v>
      </c>
      <c r="G56" s="353">
        <v>0.60183706610900434</v>
      </c>
      <c r="H56" s="353">
        <v>10.622556519617991</v>
      </c>
      <c r="I56" s="353">
        <v>7.725082944460171</v>
      </c>
      <c r="J56" s="353">
        <v>3.0025498441743523</v>
      </c>
      <c r="K56" s="353">
        <v>3.3089177270462926</v>
      </c>
      <c r="L56" s="353">
        <v>5.6049253486323538</v>
      </c>
      <c r="M56" s="355">
        <v>5.5201066206113811</v>
      </c>
      <c r="N56" s="69"/>
      <c r="O56" s="69"/>
      <c r="P56" s="69"/>
      <c r="Q56" s="69"/>
      <c r="R56" s="69"/>
      <c r="S56" s="69"/>
    </row>
    <row r="57" spans="1:19" ht="13.5">
      <c r="A57" s="351" t="s">
        <v>185</v>
      </c>
      <c r="B57" s="356">
        <v>0.16536930805960712</v>
      </c>
      <c r="C57" s="356">
        <v>0.22601437995323509</v>
      </c>
      <c r="D57" s="356">
        <v>0.19578459818438743</v>
      </c>
      <c r="E57" s="356">
        <v>0.16848922125495999</v>
      </c>
      <c r="F57" s="356">
        <v>0.26654869861232722</v>
      </c>
      <c r="G57" s="356">
        <v>0.18506024122427764</v>
      </c>
      <c r="H57" s="356">
        <v>1.1510017153470833</v>
      </c>
      <c r="I57" s="356">
        <v>1.0739531792985706</v>
      </c>
      <c r="J57" s="356">
        <v>0.5176950589614433</v>
      </c>
      <c r="K57" s="356">
        <v>0.53165071039003775</v>
      </c>
      <c r="L57" s="356">
        <v>4.9234552276646841</v>
      </c>
      <c r="M57" s="358">
        <v>5.0764884286990251</v>
      </c>
      <c r="N57" s="73"/>
      <c r="O57" s="73"/>
      <c r="P57" s="73"/>
      <c r="Q57" s="73"/>
      <c r="R57" s="73"/>
      <c r="S57" s="73"/>
    </row>
    <row r="58" spans="1:19" ht="13.5">
      <c r="A58" s="351" t="s">
        <v>186</v>
      </c>
      <c r="B58" s="356">
        <v>0.18569967619230457</v>
      </c>
      <c r="C58" s="356">
        <v>0.17281668827135177</v>
      </c>
      <c r="D58" s="356">
        <v>0.26137253703688917</v>
      </c>
      <c r="E58" s="356">
        <v>0.26149441583735644</v>
      </c>
      <c r="F58" s="356">
        <v>0.64191597284707969</v>
      </c>
      <c r="G58" s="356">
        <v>0.63174067434149683</v>
      </c>
      <c r="H58" s="356">
        <v>7.2140883510621021E-2</v>
      </c>
      <c r="I58" s="356">
        <v>7.0741441260654292E-2</v>
      </c>
      <c r="J58" s="356">
        <v>0.15886816800388048</v>
      </c>
      <c r="K58" s="356">
        <v>0.13258472101886698</v>
      </c>
      <c r="L58" s="356">
        <v>4.0818887208092001</v>
      </c>
      <c r="M58" s="358">
        <v>4.262269358293973</v>
      </c>
      <c r="N58" s="73"/>
      <c r="O58" s="73"/>
      <c r="P58" s="73"/>
      <c r="Q58" s="73"/>
      <c r="R58" s="73"/>
      <c r="S58" s="73"/>
    </row>
    <row r="59" spans="1:19" ht="13.5">
      <c r="A59" s="351" t="s">
        <v>187</v>
      </c>
      <c r="B59" s="356">
        <v>0.49150374579679201</v>
      </c>
      <c r="C59" s="356">
        <v>0.52854569851508248</v>
      </c>
      <c r="D59" s="356">
        <v>1.4065346017672412E-2</v>
      </c>
      <c r="E59" s="356">
        <v>2.6536638709949753E-2</v>
      </c>
      <c r="F59" s="356">
        <v>0.67595819259953449</v>
      </c>
      <c r="G59" s="356">
        <v>0.50064182252131884</v>
      </c>
      <c r="H59" s="356">
        <v>0.24192367293703268</v>
      </c>
      <c r="I59" s="356">
        <v>0.15100367655319993</v>
      </c>
      <c r="J59" s="356">
        <v>0.19471055532639928</v>
      </c>
      <c r="K59" s="356">
        <v>0.18209602389298213</v>
      </c>
      <c r="L59" s="356">
        <v>7.9022977736959428</v>
      </c>
      <c r="M59" s="358">
        <v>8.0405631419455563</v>
      </c>
      <c r="N59" s="73"/>
      <c r="O59" s="73"/>
      <c r="P59" s="73"/>
      <c r="Q59" s="73"/>
      <c r="R59" s="73"/>
      <c r="S59" s="73"/>
    </row>
    <row r="60" spans="1:19" ht="13.5">
      <c r="A60" s="351" t="s">
        <v>188</v>
      </c>
      <c r="B60" s="356">
        <v>6.3174876834180119E-2</v>
      </c>
      <c r="C60" s="356">
        <v>0.38282938583366394</v>
      </c>
      <c r="D60" s="356">
        <v>1.6895514905761265E-3</v>
      </c>
      <c r="E60" s="356">
        <v>0</v>
      </c>
      <c r="F60" s="356">
        <v>0.25443531228370586</v>
      </c>
      <c r="G60" s="356">
        <v>0.19232484957554435</v>
      </c>
      <c r="H60" s="356">
        <v>0</v>
      </c>
      <c r="I60" s="356">
        <v>0</v>
      </c>
      <c r="J60" s="356">
        <v>0</v>
      </c>
      <c r="K60" s="356">
        <v>0</v>
      </c>
      <c r="L60" s="356">
        <v>22.496020092984296</v>
      </c>
      <c r="M60" s="358">
        <v>15.864794968050163</v>
      </c>
      <c r="N60" s="73"/>
      <c r="O60" s="73"/>
      <c r="P60" s="73"/>
      <c r="Q60" s="73"/>
      <c r="R60" s="73"/>
      <c r="S60" s="73"/>
    </row>
    <row r="61" spans="1:19" ht="13.5">
      <c r="A61" s="351" t="s">
        <v>189</v>
      </c>
      <c r="B61" s="356">
        <v>0.20868433862442268</v>
      </c>
      <c r="C61" s="356">
        <v>0.23615213183234793</v>
      </c>
      <c r="D61" s="356">
        <v>0.167933583095558</v>
      </c>
      <c r="E61" s="356">
        <v>0.18429944261527073</v>
      </c>
      <c r="F61" s="356">
        <v>0.36889176069137741</v>
      </c>
      <c r="G61" s="356">
        <v>0.2745048308380445</v>
      </c>
      <c r="H61" s="356">
        <v>1.0933478975152908E-2</v>
      </c>
      <c r="I61" s="356">
        <v>1.1830396977611032E-2</v>
      </c>
      <c r="J61" s="356">
        <v>0.33748933278669146</v>
      </c>
      <c r="K61" s="356">
        <v>0.30509279252156757</v>
      </c>
      <c r="L61" s="356">
        <v>4.9799742981780941</v>
      </c>
      <c r="M61" s="358">
        <v>4.8400689644135282</v>
      </c>
      <c r="N61" s="73"/>
      <c r="O61" s="73"/>
      <c r="P61" s="73"/>
      <c r="Q61" s="73"/>
      <c r="R61" s="73"/>
      <c r="S61" s="73"/>
    </row>
    <row r="62" spans="1:19" ht="13.5">
      <c r="A62" s="351" t="s">
        <v>27</v>
      </c>
      <c r="B62" s="356">
        <v>0.40727005365185948</v>
      </c>
      <c r="C62" s="356">
        <v>0.43213170472071449</v>
      </c>
      <c r="D62" s="356">
        <v>0.12424028922527466</v>
      </c>
      <c r="E62" s="356">
        <v>0.11667031742560306</v>
      </c>
      <c r="F62" s="356">
        <v>2.6222995326913656</v>
      </c>
      <c r="G62" s="356">
        <v>2.136170236468955</v>
      </c>
      <c r="H62" s="356">
        <v>5.3953824259590916E-2</v>
      </c>
      <c r="I62" s="356">
        <v>4.4917947100672033E-2</v>
      </c>
      <c r="J62" s="356">
        <v>8.6646209108629427E-2</v>
      </c>
      <c r="K62" s="356">
        <v>8.5921203528925266E-2</v>
      </c>
      <c r="L62" s="356">
        <v>3.7759472212630945</v>
      </c>
      <c r="M62" s="358">
        <v>3.745031540733665</v>
      </c>
      <c r="N62" s="73"/>
      <c r="O62" s="73"/>
      <c r="P62" s="73"/>
      <c r="Q62" s="73"/>
      <c r="R62" s="73"/>
      <c r="S62" s="73"/>
    </row>
    <row r="63" spans="1:19" ht="13.5">
      <c r="A63" s="351" t="s">
        <v>190</v>
      </c>
      <c r="B63" s="356">
        <v>0.24685216259732731</v>
      </c>
      <c r="C63" s="356">
        <v>0.29199597883545136</v>
      </c>
      <c r="D63" s="356">
        <v>0.18458715443718496</v>
      </c>
      <c r="E63" s="356">
        <v>0.14292795462462268</v>
      </c>
      <c r="F63" s="356">
        <v>0.3516069464287333</v>
      </c>
      <c r="G63" s="356">
        <v>0.31358089469627565</v>
      </c>
      <c r="H63" s="356">
        <v>0.28511239634208058</v>
      </c>
      <c r="I63" s="356">
        <v>0.15118709855785445</v>
      </c>
      <c r="J63" s="356">
        <v>0.1504198981382571</v>
      </c>
      <c r="K63" s="356">
        <v>0.14186598889092203</v>
      </c>
      <c r="L63" s="356">
        <v>6.0507472801041668</v>
      </c>
      <c r="M63" s="358">
        <v>5.9550031716640852</v>
      </c>
      <c r="N63" s="73"/>
      <c r="O63" s="73"/>
      <c r="P63" s="73"/>
      <c r="Q63" s="73"/>
      <c r="R63" s="73"/>
      <c r="S63" s="73"/>
    </row>
    <row r="64" spans="1:19" ht="13.5">
      <c r="A64" s="351" t="s">
        <v>191</v>
      </c>
      <c r="B64" s="356">
        <v>0.31388625170357209</v>
      </c>
      <c r="C64" s="356">
        <v>0.35986808402457526</v>
      </c>
      <c r="D64" s="356">
        <v>2.2590937094722433E-2</v>
      </c>
      <c r="E64" s="356">
        <v>1.9364754053674622E-2</v>
      </c>
      <c r="F64" s="356">
        <v>0.14615320150882349</v>
      </c>
      <c r="G64" s="356">
        <v>9.4969943848272023E-2</v>
      </c>
      <c r="H64" s="356">
        <v>2.143208938655829E-3</v>
      </c>
      <c r="I64" s="356">
        <v>0</v>
      </c>
      <c r="J64" s="356">
        <v>0.12568851645921214</v>
      </c>
      <c r="K64" s="356">
        <v>9.3981531713978564E-2</v>
      </c>
      <c r="L64" s="356">
        <v>7.4101763396395057</v>
      </c>
      <c r="M64" s="358">
        <v>7.5112572470982162</v>
      </c>
      <c r="N64" s="73"/>
      <c r="O64" s="73"/>
      <c r="P64" s="73"/>
      <c r="Q64" s="73"/>
      <c r="R64" s="73"/>
      <c r="S64" s="73"/>
    </row>
    <row r="65" spans="1:19" ht="13.5">
      <c r="A65" s="351" t="s">
        <v>192</v>
      </c>
      <c r="B65" s="356">
        <v>0.42825123046271635</v>
      </c>
      <c r="C65" s="356">
        <v>0.48483735307957715</v>
      </c>
      <c r="D65" s="356">
        <v>8.3201551003634688E-2</v>
      </c>
      <c r="E65" s="356">
        <v>6.2146641428379119E-2</v>
      </c>
      <c r="F65" s="356">
        <v>0.43790166870423203</v>
      </c>
      <c r="G65" s="356">
        <v>0.29697384451293268</v>
      </c>
      <c r="H65" s="356">
        <v>4.2172693911325543E-3</v>
      </c>
      <c r="I65" s="356">
        <v>7.0207522499935414E-4</v>
      </c>
      <c r="J65" s="356">
        <v>0.11043497865263746</v>
      </c>
      <c r="K65" s="356">
        <v>0.11747764880146222</v>
      </c>
      <c r="L65" s="356">
        <v>16.474591117416239</v>
      </c>
      <c r="M65" s="358">
        <v>17.588469061357479</v>
      </c>
      <c r="N65" s="73"/>
      <c r="O65" s="73"/>
      <c r="P65" s="73"/>
      <c r="Q65" s="73"/>
      <c r="R65" s="73"/>
      <c r="S65" s="73"/>
    </row>
    <row r="66" spans="1:19" ht="13.5">
      <c r="A66" s="351" t="s">
        <v>28</v>
      </c>
      <c r="B66" s="356">
        <v>0.18496698667788711</v>
      </c>
      <c r="C66" s="356">
        <v>0.19871055700153401</v>
      </c>
      <c r="D66" s="356">
        <v>2.3518200811081143E-2</v>
      </c>
      <c r="E66" s="356">
        <v>2.6578050511940282E-3</v>
      </c>
      <c r="F66" s="356">
        <v>3.2934703126042781</v>
      </c>
      <c r="G66" s="356">
        <v>2.6532673155286091</v>
      </c>
      <c r="H66" s="356">
        <v>4.3149713839212445E-3</v>
      </c>
      <c r="I66" s="356">
        <v>3.4796031735717523E-4</v>
      </c>
      <c r="J66" s="356">
        <v>7.1943278654110931E-2</v>
      </c>
      <c r="K66" s="356">
        <v>1.9444129225386464E-2</v>
      </c>
      <c r="L66" s="356">
        <v>9.240863239177239</v>
      </c>
      <c r="M66" s="358">
        <v>9.2186738954297649</v>
      </c>
      <c r="N66" s="73"/>
      <c r="O66" s="73"/>
      <c r="P66" s="73"/>
      <c r="Q66" s="73"/>
      <c r="R66" s="73"/>
      <c r="S66" s="73"/>
    </row>
    <row r="67" spans="1:19" ht="13.5">
      <c r="A67" s="351" t="s">
        <v>193</v>
      </c>
      <c r="B67" s="356">
        <v>0.26167057201377714</v>
      </c>
      <c r="C67" s="356">
        <v>0.20592004897732036</v>
      </c>
      <c r="D67" s="356">
        <v>1.0494602888652248E-2</v>
      </c>
      <c r="E67" s="356">
        <v>2.403635745603149E-3</v>
      </c>
      <c r="F67" s="356">
        <v>0.16997169832617898</v>
      </c>
      <c r="G67" s="356">
        <v>6.3898173021925561E-2</v>
      </c>
      <c r="H67" s="356">
        <v>4.3983461623481896E-3</v>
      </c>
      <c r="I67" s="356">
        <v>0</v>
      </c>
      <c r="J67" s="356">
        <v>1.3883960062875157E-2</v>
      </c>
      <c r="K67" s="356">
        <v>7.6513792346715034E-3</v>
      </c>
      <c r="L67" s="356">
        <v>6.6029760083961362</v>
      </c>
      <c r="M67" s="358">
        <v>6.8783049703488004</v>
      </c>
      <c r="N67" s="73"/>
      <c r="O67" s="73"/>
      <c r="P67" s="73"/>
      <c r="Q67" s="73"/>
      <c r="R67" s="73"/>
      <c r="S67" s="73"/>
    </row>
    <row r="68" spans="1:19" ht="13.5">
      <c r="A68" s="351" t="s">
        <v>97</v>
      </c>
      <c r="B68" s="356">
        <v>0.38690106412340336</v>
      </c>
      <c r="C68" s="356">
        <v>0.28657922114825796</v>
      </c>
      <c r="D68" s="356">
        <v>9.5295324177447644E-3</v>
      </c>
      <c r="E68" s="356">
        <v>2.8550592097094856E-2</v>
      </c>
      <c r="F68" s="356">
        <v>0.12659061622942908</v>
      </c>
      <c r="G68" s="356">
        <v>9.5725770526546711E-2</v>
      </c>
      <c r="H68" s="356">
        <v>0</v>
      </c>
      <c r="I68" s="356">
        <v>0</v>
      </c>
      <c r="J68" s="356">
        <v>6.1956297876327032E-2</v>
      </c>
      <c r="K68" s="356">
        <v>0</v>
      </c>
      <c r="L68" s="356">
        <v>7.1481877100648834</v>
      </c>
      <c r="M68" s="358">
        <v>7.1235969559995294</v>
      </c>
      <c r="N68" s="73"/>
      <c r="O68" s="73"/>
      <c r="P68" s="73"/>
      <c r="Q68" s="73"/>
      <c r="R68" s="73"/>
      <c r="S68" s="73"/>
    </row>
    <row r="69" spans="1:19" ht="13.5">
      <c r="A69" s="351" t="s">
        <v>36</v>
      </c>
      <c r="B69" s="356">
        <v>2.1637424667108283</v>
      </c>
      <c r="C69" s="356">
        <v>0.54281972185836547</v>
      </c>
      <c r="D69" s="356">
        <v>1.2262826720582087</v>
      </c>
      <c r="E69" s="356">
        <v>0.88105936868753087</v>
      </c>
      <c r="F69" s="356">
        <v>0.12341248230681653</v>
      </c>
      <c r="G69" s="356">
        <v>0.165127307146894</v>
      </c>
      <c r="H69" s="356">
        <v>1.4108595612247852</v>
      </c>
      <c r="I69" s="356">
        <v>1.4374571434879917</v>
      </c>
      <c r="J69" s="356">
        <v>0.3670910840798689</v>
      </c>
      <c r="K69" s="356">
        <v>0.46210636908128255</v>
      </c>
      <c r="L69" s="356">
        <v>9.0598808200271783</v>
      </c>
      <c r="M69" s="358">
        <v>8.8561859028388028</v>
      </c>
      <c r="N69" s="73"/>
      <c r="O69" s="73"/>
      <c r="P69" s="73"/>
      <c r="Q69" s="73"/>
      <c r="R69" s="73"/>
      <c r="S69" s="73"/>
    </row>
    <row r="70" spans="1:19" ht="13.5">
      <c r="A70" s="351" t="s">
        <v>194</v>
      </c>
      <c r="B70" s="356">
        <v>1.4277904527531364</v>
      </c>
      <c r="C70" s="356">
        <v>1.6803850480842222</v>
      </c>
      <c r="D70" s="356">
        <v>4.4501033215954049E-2</v>
      </c>
      <c r="E70" s="356">
        <v>6.3394995714659286E-2</v>
      </c>
      <c r="F70" s="356">
        <v>0.2708755045280839</v>
      </c>
      <c r="G70" s="356">
        <v>0.15902238232314397</v>
      </c>
      <c r="H70" s="356">
        <v>0.18142195517077542</v>
      </c>
      <c r="I70" s="356">
        <v>0.30564606154772883</v>
      </c>
      <c r="J70" s="356">
        <v>0.96795220713766938</v>
      </c>
      <c r="K70" s="356">
        <v>1.2262450527263653</v>
      </c>
      <c r="L70" s="356">
        <v>8.9361963086464336</v>
      </c>
      <c r="M70" s="358">
        <v>8.7309701913492841</v>
      </c>
      <c r="N70" s="73"/>
      <c r="O70" s="73"/>
      <c r="P70" s="73"/>
      <c r="Q70" s="73"/>
      <c r="R70" s="73"/>
      <c r="S70" s="73"/>
    </row>
    <row r="71" spans="1:19" ht="13.5">
      <c r="A71" s="359" t="s">
        <v>195</v>
      </c>
      <c r="B71" s="356">
        <v>1.6671071296967963</v>
      </c>
      <c r="C71" s="356">
        <v>2.0127130280506034</v>
      </c>
      <c r="D71" s="356">
        <v>5.3205582349368709E-2</v>
      </c>
      <c r="E71" s="356">
        <v>7.8802487320105155E-2</v>
      </c>
      <c r="F71" s="356">
        <v>0.31882905125404226</v>
      </c>
      <c r="G71" s="356">
        <v>0.18165814382197215</v>
      </c>
      <c r="H71" s="356">
        <v>0.2195043604783582</v>
      </c>
      <c r="I71" s="356">
        <v>0.37870662472786726</v>
      </c>
      <c r="J71" s="356">
        <v>1.1756256537117322</v>
      </c>
      <c r="K71" s="356">
        <v>1.5142025360773756</v>
      </c>
      <c r="L71" s="356">
        <v>9.3526967450786369</v>
      </c>
      <c r="M71" s="358">
        <v>9.0973008207534374</v>
      </c>
      <c r="N71" s="73"/>
      <c r="O71" s="73"/>
      <c r="P71" s="73"/>
      <c r="Q71" s="73"/>
      <c r="R71" s="73"/>
      <c r="S71" s="73"/>
    </row>
    <row r="72" spans="1:19" ht="13.5">
      <c r="A72" s="351" t="s">
        <v>196</v>
      </c>
      <c r="B72" s="356">
        <v>0.3129091142066503</v>
      </c>
      <c r="C72" s="356">
        <v>0.28138860467959226</v>
      </c>
      <c r="D72" s="356">
        <v>4.7689482551692367E-3</v>
      </c>
      <c r="E72" s="356">
        <v>0</v>
      </c>
      <c r="F72" s="356">
        <v>4.0292718061534033E-2</v>
      </c>
      <c r="G72" s="356">
        <v>7.284128192003575E-2</v>
      </c>
      <c r="H72" s="356">
        <v>4.9625344302226572E-3</v>
      </c>
      <c r="I72" s="356">
        <v>5.8539701783871974E-3</v>
      </c>
      <c r="J72" s="356">
        <v>1.430508630550004E-3</v>
      </c>
      <c r="K72" s="356">
        <v>4.8173395078051143E-2</v>
      </c>
      <c r="L72" s="356">
        <v>6.1589974081336649</v>
      </c>
      <c r="M72" s="358">
        <v>5.9230231034470897</v>
      </c>
      <c r="N72" s="73"/>
      <c r="O72" s="73"/>
      <c r="P72" s="73"/>
      <c r="Q72" s="73"/>
      <c r="R72" s="73"/>
      <c r="S72" s="73"/>
    </row>
    <row r="73" spans="1:19" ht="13.5">
      <c r="A73" s="351" t="s">
        <v>30</v>
      </c>
      <c r="B73" s="356">
        <v>0.17332738734701059</v>
      </c>
      <c r="C73" s="356">
        <v>0.27512564593037137</v>
      </c>
      <c r="D73" s="356">
        <v>1.301045408056783E-2</v>
      </c>
      <c r="E73" s="356">
        <v>1.1022662096569368E-2</v>
      </c>
      <c r="F73" s="356">
        <v>7.7516982062385845E-2</v>
      </c>
      <c r="G73" s="356">
        <v>8.5763656395708363E-2</v>
      </c>
      <c r="H73" s="356">
        <v>0</v>
      </c>
      <c r="I73" s="356">
        <v>0</v>
      </c>
      <c r="J73" s="356">
        <v>0</v>
      </c>
      <c r="K73" s="356">
        <v>6.0816276155294478E-3</v>
      </c>
      <c r="L73" s="356">
        <v>6.100676978124393</v>
      </c>
      <c r="M73" s="358">
        <v>5.6171436106132919</v>
      </c>
      <c r="N73" s="73"/>
      <c r="O73" s="73"/>
      <c r="P73" s="73"/>
      <c r="Q73" s="73"/>
      <c r="R73" s="73"/>
      <c r="S73" s="73"/>
    </row>
    <row r="74" spans="1:19" ht="13.5">
      <c r="A74" s="351" t="s">
        <v>197</v>
      </c>
      <c r="B74" s="356">
        <v>0.69250614261527843</v>
      </c>
      <c r="C74" s="356">
        <v>0.65958016161511246</v>
      </c>
      <c r="D74" s="356">
        <v>3.1440504654185584</v>
      </c>
      <c r="E74" s="356">
        <v>3.4400577000006107</v>
      </c>
      <c r="F74" s="356">
        <v>0.7448469873305209</v>
      </c>
      <c r="G74" s="356">
        <v>0.6182702634923809</v>
      </c>
      <c r="H74" s="356">
        <v>7.0768575655338157</v>
      </c>
      <c r="I74" s="356">
        <v>6.9554787469296135</v>
      </c>
      <c r="J74" s="356">
        <v>1.9494447379017561</v>
      </c>
      <c r="K74" s="356">
        <v>1.5035662012623683</v>
      </c>
      <c r="L74" s="356">
        <v>6.5415451750435851</v>
      </c>
      <c r="M74" s="358">
        <v>6.4190830988213685</v>
      </c>
      <c r="N74" s="73"/>
      <c r="O74" s="73"/>
      <c r="P74" s="73"/>
      <c r="Q74" s="73"/>
      <c r="R74" s="73"/>
      <c r="S74" s="73"/>
    </row>
    <row r="75" spans="1:19" ht="13.5">
      <c r="A75" s="351" t="s">
        <v>198</v>
      </c>
      <c r="B75" s="356">
        <v>0.14829836530630022</v>
      </c>
      <c r="C75" s="356">
        <v>0.19051947744239303</v>
      </c>
      <c r="D75" s="356">
        <v>3.9865927611420805E-2</v>
      </c>
      <c r="E75" s="356">
        <v>0</v>
      </c>
      <c r="F75" s="356">
        <v>1.5894916195992912</v>
      </c>
      <c r="G75" s="356">
        <v>1.6167726127721382</v>
      </c>
      <c r="H75" s="356">
        <v>1.6009144448202429E-2</v>
      </c>
      <c r="I75" s="356">
        <v>0</v>
      </c>
      <c r="J75" s="356">
        <v>0</v>
      </c>
      <c r="K75" s="356">
        <v>2.3283137525753517E-3</v>
      </c>
      <c r="L75" s="356">
        <v>5.0532510323775259</v>
      </c>
      <c r="M75" s="358">
        <v>5.1641999334914583</v>
      </c>
      <c r="N75" s="73"/>
      <c r="O75" s="73"/>
      <c r="P75" s="73"/>
      <c r="Q75" s="73"/>
      <c r="R75" s="73"/>
      <c r="S75" s="73"/>
    </row>
    <row r="76" spans="1:19" ht="13.5">
      <c r="A76" s="351" t="s">
        <v>199</v>
      </c>
      <c r="B76" s="356">
        <v>0.2707533390964133</v>
      </c>
      <c r="C76" s="356">
        <v>0.21484418396540886</v>
      </c>
      <c r="D76" s="356">
        <v>2.1860753199301853E-2</v>
      </c>
      <c r="E76" s="356">
        <v>3.4200569057194631E-2</v>
      </c>
      <c r="F76" s="356">
        <v>0.11685001067656332</v>
      </c>
      <c r="G76" s="356">
        <v>0.13838388143974845</v>
      </c>
      <c r="H76" s="356">
        <v>2.504666627878599E-3</v>
      </c>
      <c r="I76" s="356">
        <v>0</v>
      </c>
      <c r="J76" s="356">
        <v>4.6607965749939223E-2</v>
      </c>
      <c r="K76" s="356">
        <v>0.11024904573567387</v>
      </c>
      <c r="L76" s="356">
        <v>6.9660242860558972</v>
      </c>
      <c r="M76" s="358">
        <v>6.1578267008868099</v>
      </c>
      <c r="N76" s="73"/>
      <c r="O76" s="73"/>
      <c r="P76" s="73"/>
      <c r="Q76" s="73"/>
      <c r="R76" s="73"/>
      <c r="S76" s="73"/>
    </row>
    <row r="77" spans="1:19" ht="13.5">
      <c r="A77" s="351" t="s">
        <v>200</v>
      </c>
      <c r="B77" s="356">
        <v>0.26050868927554066</v>
      </c>
      <c r="C77" s="356">
        <v>0.33531359615729478</v>
      </c>
      <c r="D77" s="356">
        <v>3.9664262890660646</v>
      </c>
      <c r="E77" s="356">
        <v>4.2367016683910519</v>
      </c>
      <c r="F77" s="356">
        <v>0.29679317019308804</v>
      </c>
      <c r="G77" s="356">
        <v>0.26096547144325061</v>
      </c>
      <c r="H77" s="356">
        <v>8.9251564085318336</v>
      </c>
      <c r="I77" s="356">
        <v>8.8668642308662857</v>
      </c>
      <c r="J77" s="356">
        <v>0.7156503030601119</v>
      </c>
      <c r="K77" s="356">
        <v>0.75400607803144859</v>
      </c>
      <c r="L77" s="356">
        <v>3.8872005894410449</v>
      </c>
      <c r="M77" s="358">
        <v>3.7551913348338894</v>
      </c>
      <c r="N77" s="73"/>
      <c r="O77" s="73"/>
      <c r="P77" s="73"/>
      <c r="Q77" s="73"/>
      <c r="R77" s="73"/>
      <c r="S77" s="73"/>
    </row>
    <row r="78" spans="1:19" ht="13.5">
      <c r="A78" s="351" t="s">
        <v>201</v>
      </c>
      <c r="B78" s="356">
        <v>0.31595832384603173</v>
      </c>
      <c r="C78" s="356">
        <v>0.34279118999277497</v>
      </c>
      <c r="D78" s="356">
        <v>3.7421005471379964</v>
      </c>
      <c r="E78" s="356">
        <v>4.2625857332363033</v>
      </c>
      <c r="F78" s="356">
        <v>0.69022445217015238</v>
      </c>
      <c r="G78" s="356">
        <v>0.52265718745013345</v>
      </c>
      <c r="H78" s="356">
        <v>4.9467483412584885</v>
      </c>
      <c r="I78" s="356">
        <v>4.5308853082090055</v>
      </c>
      <c r="J78" s="356">
        <v>0.46140196786981424</v>
      </c>
      <c r="K78" s="356">
        <v>0.48875865713190103</v>
      </c>
      <c r="L78" s="356">
        <v>3.5801853498570555</v>
      </c>
      <c r="M78" s="358">
        <v>3.7490749345782874</v>
      </c>
      <c r="N78" s="73"/>
      <c r="O78" s="73"/>
      <c r="P78" s="73"/>
      <c r="Q78" s="73"/>
      <c r="R78" s="73"/>
      <c r="S78" s="73"/>
    </row>
    <row r="79" spans="1:19" ht="13.5">
      <c r="A79" s="351" t="s">
        <v>32</v>
      </c>
      <c r="B79" s="356">
        <v>0.13473684128265084</v>
      </c>
      <c r="C79" s="356">
        <v>0.41878709684971072</v>
      </c>
      <c r="D79" s="356">
        <v>3.1794278105529066</v>
      </c>
      <c r="E79" s="356">
        <v>3.0536439409677847</v>
      </c>
      <c r="F79" s="356">
        <v>0.16713217203225583</v>
      </c>
      <c r="G79" s="356">
        <v>0.14843245474988692</v>
      </c>
      <c r="H79" s="356">
        <v>7.3868297354558132</v>
      </c>
      <c r="I79" s="356">
        <v>4.8458710460193597</v>
      </c>
      <c r="J79" s="356">
        <v>0.14655260266806847</v>
      </c>
      <c r="K79" s="356">
        <v>0.28212644689394933</v>
      </c>
      <c r="L79" s="356">
        <v>5.812773276122023</v>
      </c>
      <c r="M79" s="358">
        <v>6.1341180245863125</v>
      </c>
      <c r="N79" s="73"/>
      <c r="O79" s="73"/>
      <c r="P79" s="73"/>
      <c r="Q79" s="73"/>
      <c r="R79" s="73"/>
      <c r="S79" s="73"/>
    </row>
    <row r="80" spans="1:19" ht="13.5">
      <c r="A80" s="351" t="s">
        <v>202</v>
      </c>
      <c r="B80" s="356">
        <v>0.27946310743516783</v>
      </c>
      <c r="C80" s="356">
        <v>0.26678782464262174</v>
      </c>
      <c r="D80" s="356">
        <v>1.7866970236915813</v>
      </c>
      <c r="E80" s="356">
        <v>1.5679952061585936</v>
      </c>
      <c r="F80" s="356">
        <v>0.13976884004172366</v>
      </c>
      <c r="G80" s="356">
        <v>8.9426905513570562E-2</v>
      </c>
      <c r="H80" s="356">
        <v>2.4022259644927715</v>
      </c>
      <c r="I80" s="356">
        <v>2.3357644722080066</v>
      </c>
      <c r="J80" s="356">
        <v>0.22562243053109243</v>
      </c>
      <c r="K80" s="356">
        <v>0.33096031360927447</v>
      </c>
      <c r="L80" s="356">
        <v>6.7411251946603086</v>
      </c>
      <c r="M80" s="358">
        <v>6.5170666324635285</v>
      </c>
      <c r="N80" s="73"/>
      <c r="O80" s="73"/>
      <c r="P80" s="73"/>
      <c r="Q80" s="73"/>
      <c r="R80" s="73"/>
      <c r="S80" s="73"/>
    </row>
    <row r="81" spans="1:19" ht="13.5">
      <c r="A81" s="351" t="s">
        <v>203</v>
      </c>
      <c r="B81" s="356">
        <v>0.30544899722506591</v>
      </c>
      <c r="C81" s="356">
        <v>0.3780303014668609</v>
      </c>
      <c r="D81" s="356">
        <v>8.8054553203974997E-2</v>
      </c>
      <c r="E81" s="356">
        <v>5.8579585575605192E-2</v>
      </c>
      <c r="F81" s="356">
        <v>0.67762129198124699</v>
      </c>
      <c r="G81" s="356">
        <v>0.56895035842140484</v>
      </c>
      <c r="H81" s="356">
        <v>0.19388770105846664</v>
      </c>
      <c r="I81" s="356">
        <v>0.22792033731943878</v>
      </c>
      <c r="J81" s="356">
        <v>0.10050702311876522</v>
      </c>
      <c r="K81" s="356">
        <v>7.539415584795732E-2</v>
      </c>
      <c r="L81" s="356">
        <v>6.7485381938108926</v>
      </c>
      <c r="M81" s="358">
        <v>6.7626747882543885</v>
      </c>
      <c r="N81" s="73"/>
      <c r="O81" s="73"/>
      <c r="P81" s="73"/>
      <c r="Q81" s="73"/>
      <c r="R81" s="73"/>
      <c r="S81" s="73"/>
    </row>
    <row r="82" spans="1:19" ht="13.5">
      <c r="A82" s="351" t="s">
        <v>204</v>
      </c>
      <c r="B82" s="356">
        <v>0.12964402618090387</v>
      </c>
      <c r="C82" s="356">
        <v>0.14246866591092616</v>
      </c>
      <c r="D82" s="356">
        <v>5.8358612802821196E-2</v>
      </c>
      <c r="E82" s="356">
        <v>5.2847775061978783E-2</v>
      </c>
      <c r="F82" s="356">
        <v>5.6036978192116367</v>
      </c>
      <c r="G82" s="356">
        <v>5.5679850675734262</v>
      </c>
      <c r="H82" s="356">
        <v>3.5513631225536314E-3</v>
      </c>
      <c r="I82" s="356">
        <v>4.4591966110962286E-3</v>
      </c>
      <c r="J82" s="356">
        <v>9.5506639349133768E-2</v>
      </c>
      <c r="K82" s="356">
        <v>6.0555430135735805E-2</v>
      </c>
      <c r="L82" s="356">
        <v>11.59689006455309</v>
      </c>
      <c r="M82" s="358">
        <v>10.720911099100476</v>
      </c>
      <c r="N82" s="73"/>
      <c r="O82" s="73"/>
      <c r="P82" s="73"/>
      <c r="Q82" s="73"/>
      <c r="R82" s="73"/>
      <c r="S82" s="73"/>
    </row>
    <row r="83" spans="1:19" ht="13.5">
      <c r="A83" s="351" t="s">
        <v>56</v>
      </c>
      <c r="B83" s="356">
        <v>0.20394225383029629</v>
      </c>
      <c r="C83" s="356">
        <v>0.25257004601168759</v>
      </c>
      <c r="D83" s="356">
        <v>1.3076765928494129E-2</v>
      </c>
      <c r="E83" s="356">
        <v>3.2698893442224737E-3</v>
      </c>
      <c r="F83" s="356">
        <v>9.49887398043259E-2</v>
      </c>
      <c r="G83" s="356">
        <v>8.4280071421158925E-2</v>
      </c>
      <c r="H83" s="356">
        <v>8.1354707936581849E-3</v>
      </c>
      <c r="I83" s="356">
        <v>1.1130356775890594E-3</v>
      </c>
      <c r="J83" s="356">
        <v>1.4095698259263196E-2</v>
      </c>
      <c r="K83" s="356">
        <v>3.565093316990022E-3</v>
      </c>
      <c r="L83" s="356">
        <v>7.2398132068469678</v>
      </c>
      <c r="M83" s="358">
        <v>7.1728003562541485</v>
      </c>
      <c r="N83" s="73"/>
      <c r="O83" s="73"/>
      <c r="P83" s="73"/>
      <c r="Q83" s="73"/>
      <c r="R83" s="73"/>
      <c r="S83" s="73"/>
    </row>
    <row r="84" spans="1:19" ht="13.5">
      <c r="A84" s="351" t="s">
        <v>205</v>
      </c>
      <c r="B84" s="356">
        <v>0.73943117080746235</v>
      </c>
      <c r="C84" s="356">
        <v>0.64177955890888627</v>
      </c>
      <c r="D84" s="356">
        <v>4.866811927357449E-3</v>
      </c>
      <c r="E84" s="356">
        <v>3.9209466439282092E-3</v>
      </c>
      <c r="F84" s="356">
        <v>0.50384674676200258</v>
      </c>
      <c r="G84" s="356">
        <v>0.54845785946150039</v>
      </c>
      <c r="H84" s="356">
        <v>0</v>
      </c>
      <c r="I84" s="356">
        <v>0</v>
      </c>
      <c r="J84" s="356">
        <v>0.44953209585809312</v>
      </c>
      <c r="K84" s="356">
        <v>0.43307724557226412</v>
      </c>
      <c r="L84" s="356">
        <v>9.8697899737839716</v>
      </c>
      <c r="M84" s="358">
        <v>8.1181417220879446</v>
      </c>
      <c r="N84" s="73"/>
      <c r="O84" s="73"/>
      <c r="P84" s="73"/>
      <c r="Q84" s="73"/>
      <c r="R84" s="73"/>
      <c r="S84" s="73"/>
    </row>
    <row r="85" spans="1:19" ht="13.5">
      <c r="A85" s="351" t="s">
        <v>206</v>
      </c>
      <c r="B85" s="356">
        <v>0.23192409722701282</v>
      </c>
      <c r="C85" s="356">
        <v>0.34928777770915415</v>
      </c>
      <c r="D85" s="356">
        <v>0</v>
      </c>
      <c r="E85" s="356">
        <v>0</v>
      </c>
      <c r="F85" s="356">
        <v>0.87569652052880265</v>
      </c>
      <c r="G85" s="356">
        <v>0.88789297529622346</v>
      </c>
      <c r="H85" s="356">
        <v>0</v>
      </c>
      <c r="I85" s="356">
        <v>0</v>
      </c>
      <c r="J85" s="356">
        <v>1.1012415716116246</v>
      </c>
      <c r="K85" s="356">
        <v>1.0585980152228183</v>
      </c>
      <c r="L85" s="356">
        <v>12.249093271887567</v>
      </c>
      <c r="M85" s="358">
        <v>12.15870985832928</v>
      </c>
      <c r="N85" s="73"/>
      <c r="O85" s="73"/>
      <c r="P85" s="73"/>
      <c r="Q85" s="73"/>
      <c r="R85" s="73"/>
      <c r="S85" s="73"/>
    </row>
    <row r="86" spans="1:19" ht="13.5">
      <c r="A86" s="351" t="s">
        <v>207</v>
      </c>
      <c r="B86" s="356">
        <v>0.75954404678943255</v>
      </c>
      <c r="C86" s="356">
        <v>0.72331117508171094</v>
      </c>
      <c r="D86" s="356">
        <v>6.5902613463553472E-2</v>
      </c>
      <c r="E86" s="356">
        <v>1.2463023139731754E-2</v>
      </c>
      <c r="F86" s="356">
        <v>0.60173265171890256</v>
      </c>
      <c r="G86" s="356">
        <v>0.56742877221865051</v>
      </c>
      <c r="H86" s="356">
        <v>1.6399965687541238E-2</v>
      </c>
      <c r="I86" s="356">
        <v>4.3887435661860907E-3</v>
      </c>
      <c r="J86" s="356">
        <v>0.65188762924652388</v>
      </c>
      <c r="K86" s="356">
        <v>0.70550037424931311</v>
      </c>
      <c r="L86" s="356">
        <v>10.295945573517063</v>
      </c>
      <c r="M86" s="358">
        <v>9.2448513047875096</v>
      </c>
      <c r="N86" s="73"/>
      <c r="O86" s="73"/>
      <c r="P86" s="73"/>
      <c r="Q86" s="73"/>
      <c r="R86" s="73"/>
      <c r="S86" s="73"/>
    </row>
    <row r="87" spans="1:19" ht="13.5">
      <c r="A87" s="351" t="s">
        <v>208</v>
      </c>
      <c r="B87" s="356">
        <v>1.0334553012524446</v>
      </c>
      <c r="C87" s="356">
        <v>1.2756429199554529</v>
      </c>
      <c r="D87" s="356">
        <v>0.3680711734551978</v>
      </c>
      <c r="E87" s="356">
        <v>8.240879280209187E-3</v>
      </c>
      <c r="F87" s="356">
        <v>1.8784638658027641</v>
      </c>
      <c r="G87" s="356">
        <v>1.7517285355195988</v>
      </c>
      <c r="H87" s="356">
        <v>0.8616082505014081</v>
      </c>
      <c r="I87" s="356">
        <v>9.245565219014E-2</v>
      </c>
      <c r="J87" s="356">
        <v>0.78848344257778091</v>
      </c>
      <c r="K87" s="356">
        <v>1.2090045262835318</v>
      </c>
      <c r="L87" s="356">
        <v>10.753848365047764</v>
      </c>
      <c r="M87" s="358">
        <v>9.1101768879577634</v>
      </c>
      <c r="N87" s="73"/>
      <c r="O87" s="73"/>
      <c r="P87" s="73"/>
      <c r="Q87" s="73"/>
      <c r="R87" s="73"/>
      <c r="S87" s="73"/>
    </row>
    <row r="88" spans="1:19" ht="13.5">
      <c r="A88" s="351" t="s">
        <v>33</v>
      </c>
      <c r="B88" s="356">
        <v>0.42674967425401689</v>
      </c>
      <c r="C88" s="356">
        <v>0.45723126945059955</v>
      </c>
      <c r="D88" s="356">
        <v>1.220614487789246E-2</v>
      </c>
      <c r="E88" s="356">
        <v>2.0206844743693789E-3</v>
      </c>
      <c r="F88" s="356">
        <v>0.16455547954952443</v>
      </c>
      <c r="G88" s="356">
        <v>9.7012566996890079E-2</v>
      </c>
      <c r="H88" s="356">
        <v>1.1875114506650106E-3</v>
      </c>
      <c r="I88" s="356">
        <v>0</v>
      </c>
      <c r="J88" s="356">
        <v>8.3608852525632396E-3</v>
      </c>
      <c r="K88" s="356">
        <v>4.8418467930553448E-3</v>
      </c>
      <c r="L88" s="356">
        <v>10.066782995132844</v>
      </c>
      <c r="M88" s="358">
        <v>9.7257710004230145</v>
      </c>
      <c r="N88" s="73"/>
      <c r="O88" s="73"/>
      <c r="P88" s="73"/>
      <c r="Q88" s="73"/>
      <c r="R88" s="73"/>
      <c r="S88" s="73"/>
    </row>
    <row r="89" spans="1:19" ht="13.5">
      <c r="A89" s="351" t="s">
        <v>209</v>
      </c>
      <c r="B89" s="356">
        <v>0.41097194295646683</v>
      </c>
      <c r="C89" s="356">
        <v>0.36026894135636872</v>
      </c>
      <c r="D89" s="356">
        <v>0</v>
      </c>
      <c r="E89" s="356">
        <v>6.2375272611352013E-2</v>
      </c>
      <c r="F89" s="356">
        <v>0.11995491598601146</v>
      </c>
      <c r="G89" s="356">
        <v>0.18410656342724097</v>
      </c>
      <c r="H89" s="356">
        <v>3.0629377423772804E-2</v>
      </c>
      <c r="I89" s="356">
        <v>0</v>
      </c>
      <c r="J89" s="356">
        <v>0.11962408036367213</v>
      </c>
      <c r="K89" s="356">
        <v>2.1715165397260195E-2</v>
      </c>
      <c r="L89" s="356">
        <v>10.558635051491205</v>
      </c>
      <c r="M89" s="358">
        <v>10.54412006774966</v>
      </c>
      <c r="N89" s="73"/>
      <c r="O89" s="73"/>
      <c r="P89" s="73"/>
      <c r="Q89" s="73"/>
      <c r="R89" s="73"/>
      <c r="S89" s="73"/>
    </row>
    <row r="90" spans="1:19" ht="13.5">
      <c r="A90" s="351" t="s">
        <v>214</v>
      </c>
      <c r="B90" s="356">
        <v>0.32140265530412065</v>
      </c>
      <c r="C90" s="356">
        <v>0.2308094936011682</v>
      </c>
      <c r="D90" s="356">
        <v>8.794172771828028E-3</v>
      </c>
      <c r="E90" s="356">
        <v>1.1441909624271844E-3</v>
      </c>
      <c r="F90" s="356">
        <v>4.1495033796259677E-2</v>
      </c>
      <c r="G90" s="356">
        <v>6.5811544039760514E-2</v>
      </c>
      <c r="H90" s="356">
        <v>4.3469826430526676E-3</v>
      </c>
      <c r="I90" s="356">
        <v>6.9433501817966542E-3</v>
      </c>
      <c r="J90" s="356">
        <v>1.4905541534696548E-3</v>
      </c>
      <c r="K90" s="356">
        <v>1.8991415245650494E-2</v>
      </c>
      <c r="L90" s="356">
        <v>6.2249563666681125</v>
      </c>
      <c r="M90" s="358">
        <v>6.1214417160948296</v>
      </c>
      <c r="N90" s="73"/>
      <c r="O90" s="73"/>
      <c r="P90" s="73"/>
      <c r="Q90" s="73"/>
      <c r="R90" s="73"/>
      <c r="S90" s="73"/>
    </row>
    <row r="91" spans="1:19" ht="13.5">
      <c r="A91" s="351" t="s">
        <v>210</v>
      </c>
      <c r="B91" s="356">
        <v>0.37361442037114551</v>
      </c>
      <c r="C91" s="356">
        <v>0.33529844030725303</v>
      </c>
      <c r="D91" s="356">
        <v>1.629454948364029E-3</v>
      </c>
      <c r="E91" s="356">
        <v>8.3237743956527928E-4</v>
      </c>
      <c r="F91" s="356">
        <v>3.1620539943129771</v>
      </c>
      <c r="G91" s="356">
        <v>2.1603416148629351</v>
      </c>
      <c r="H91" s="356">
        <v>9.2726537494225315E-3</v>
      </c>
      <c r="I91" s="356">
        <v>3.2936255587982153E-3</v>
      </c>
      <c r="J91" s="356">
        <v>0.13268890895252913</v>
      </c>
      <c r="K91" s="356">
        <v>0.20326648380599219</v>
      </c>
      <c r="L91" s="356">
        <v>10.52065129828323</v>
      </c>
      <c r="M91" s="358">
        <v>11.014596892341327</v>
      </c>
      <c r="N91" s="73"/>
      <c r="O91" s="73"/>
      <c r="P91" s="73"/>
      <c r="Q91" s="73"/>
      <c r="R91" s="73"/>
      <c r="S91" s="73"/>
    </row>
    <row r="92" spans="1:19" ht="13.5">
      <c r="A92" s="351" t="s">
        <v>211</v>
      </c>
      <c r="B92" s="356">
        <v>0.38793325375020887</v>
      </c>
      <c r="C92" s="356">
        <v>0.45738004718900943</v>
      </c>
      <c r="D92" s="356">
        <v>4.7633295647806339E-3</v>
      </c>
      <c r="E92" s="356">
        <v>3.663696659897265E-3</v>
      </c>
      <c r="F92" s="356">
        <v>0.22969917400790882</v>
      </c>
      <c r="G92" s="356">
        <v>0.19236554075602574</v>
      </c>
      <c r="H92" s="356">
        <v>2.6227253632825761E-3</v>
      </c>
      <c r="I92" s="356">
        <v>3.3968807519740222E-4</v>
      </c>
      <c r="J92" s="356">
        <v>0.23959437949292481</v>
      </c>
      <c r="K92" s="356">
        <v>0.15068310435782861</v>
      </c>
      <c r="L92" s="356">
        <v>9.9546421392139841</v>
      </c>
      <c r="M92" s="358">
        <v>10.238027318320118</v>
      </c>
      <c r="N92" s="73"/>
      <c r="O92" s="73"/>
      <c r="P92" s="73"/>
      <c r="Q92" s="73"/>
      <c r="R92" s="73"/>
      <c r="S92" s="73"/>
    </row>
    <row r="93" spans="1:19" ht="13.5">
      <c r="A93" s="351" t="s">
        <v>107</v>
      </c>
      <c r="B93" s="356">
        <v>0.14747090188080217</v>
      </c>
      <c r="C93" s="356">
        <v>0.15501488813973455</v>
      </c>
      <c r="D93" s="356">
        <v>0.10648601512338722</v>
      </c>
      <c r="E93" s="356">
        <v>0.12390856433121475</v>
      </c>
      <c r="F93" s="356">
        <v>0.69223974215844963</v>
      </c>
      <c r="G93" s="356">
        <v>0.56275951778772704</v>
      </c>
      <c r="H93" s="356">
        <v>3.5471427731719195E-4</v>
      </c>
      <c r="I93" s="356">
        <v>6.5372162300447929E-4</v>
      </c>
      <c r="J93" s="356">
        <v>4.4094075553562428E-2</v>
      </c>
      <c r="K93" s="356">
        <v>3.9146626001296148E-2</v>
      </c>
      <c r="L93" s="356">
        <v>7.1200352931218074</v>
      </c>
      <c r="M93" s="358">
        <v>7.073632826833081</v>
      </c>
      <c r="N93" s="73"/>
      <c r="O93" s="73"/>
      <c r="P93" s="73"/>
      <c r="Q93" s="73"/>
      <c r="R93" s="73"/>
      <c r="S93" s="73"/>
    </row>
    <row r="94" spans="1:19" ht="13.5">
      <c r="A94" s="351" t="s">
        <v>108</v>
      </c>
      <c r="B94" s="356">
        <v>0.12798302295633546</v>
      </c>
      <c r="C94" s="356">
        <v>0.14592635271718582</v>
      </c>
      <c r="D94" s="356">
        <v>0</v>
      </c>
      <c r="E94" s="356">
        <v>5.818044498429902E-3</v>
      </c>
      <c r="F94" s="356">
        <v>0.12693319780140067</v>
      </c>
      <c r="G94" s="356">
        <v>2.8255219516917014E-2</v>
      </c>
      <c r="H94" s="356">
        <v>0</v>
      </c>
      <c r="I94" s="356">
        <v>0</v>
      </c>
      <c r="J94" s="356">
        <v>0</v>
      </c>
      <c r="K94" s="356">
        <v>7.1329322349542347E-3</v>
      </c>
      <c r="L94" s="356">
        <v>7.9733706304650758</v>
      </c>
      <c r="M94" s="358">
        <v>7.5298024981563572</v>
      </c>
      <c r="N94" s="73"/>
      <c r="O94" s="73"/>
      <c r="P94" s="73"/>
      <c r="Q94" s="73"/>
      <c r="R94" s="73"/>
      <c r="S94" s="73"/>
    </row>
    <row r="95" spans="1:19" ht="14.25" thickBot="1">
      <c r="A95" s="360"/>
      <c r="B95" s="361"/>
      <c r="C95" s="361"/>
      <c r="D95" s="361"/>
      <c r="E95" s="361"/>
      <c r="F95" s="361"/>
      <c r="G95" s="361"/>
      <c r="H95" s="361"/>
      <c r="I95" s="361"/>
      <c r="J95" s="361"/>
      <c r="K95" s="361"/>
      <c r="L95" s="361"/>
      <c r="M95" s="362"/>
      <c r="N95" s="73"/>
      <c r="O95" s="73"/>
      <c r="P95" s="73"/>
      <c r="Q95" s="73"/>
      <c r="R95" s="73"/>
      <c r="S95" s="73"/>
    </row>
    <row r="96" spans="1:19" ht="14.25" thickBot="1">
      <c r="A96" s="365" t="s">
        <v>35</v>
      </c>
      <c r="B96" s="366">
        <v>0.29733669745135749</v>
      </c>
      <c r="C96" s="366">
        <v>0.33535487810463543</v>
      </c>
      <c r="D96" s="366">
        <v>0.86467597486277903</v>
      </c>
      <c r="E96" s="366">
        <v>0.90685927062249194</v>
      </c>
      <c r="F96" s="366">
        <v>0.79480589523336853</v>
      </c>
      <c r="G96" s="366">
        <v>0.70869074998465087</v>
      </c>
      <c r="H96" s="366">
        <v>1.6858408473286599</v>
      </c>
      <c r="I96" s="366">
        <v>1.5463007741200245</v>
      </c>
      <c r="J96" s="366">
        <v>0.39876790494143383</v>
      </c>
      <c r="K96" s="366">
        <v>0.40769386696801485</v>
      </c>
      <c r="L96" s="366">
        <v>6.0389276503744735</v>
      </c>
      <c r="M96" s="367">
        <v>6.091884980138202</v>
      </c>
      <c r="N96" s="69"/>
      <c r="O96" s="69"/>
      <c r="P96" s="69"/>
      <c r="Q96" s="69"/>
      <c r="R96" s="69"/>
      <c r="S96" s="69"/>
    </row>
    <row r="97" spans="1:9" ht="24" customHeight="1">
      <c r="A97" s="368"/>
      <c r="B97" s="71"/>
      <c r="C97" s="369"/>
      <c r="D97" s="71"/>
      <c r="E97" s="370"/>
      <c r="F97" s="71"/>
      <c r="G97" s="370"/>
      <c r="H97" s="71"/>
      <c r="I97" s="71"/>
    </row>
    <row r="98" spans="1:9" ht="23.25">
      <c r="A98" s="74"/>
      <c r="B98" s="71"/>
      <c r="C98" s="71"/>
      <c r="D98" s="71"/>
      <c r="E98" s="71"/>
      <c r="F98" s="71"/>
      <c r="G98" s="71"/>
      <c r="H98" s="69"/>
      <c r="I98" s="69"/>
    </row>
    <row r="99" spans="1:9">
      <c r="A99" s="75"/>
      <c r="B99" s="69"/>
      <c r="C99" s="69"/>
      <c r="D99" s="69"/>
      <c r="E99" s="69"/>
      <c r="F99" s="69"/>
      <c r="G99" s="69"/>
      <c r="H99" s="69"/>
      <c r="I99" s="69"/>
    </row>
    <row r="100" spans="1:9">
      <c r="A100" s="75"/>
      <c r="B100" s="69"/>
      <c r="C100" s="69"/>
      <c r="D100" s="69"/>
      <c r="E100" s="69"/>
      <c r="F100" s="69"/>
      <c r="G100" s="69"/>
      <c r="H100" s="69"/>
      <c r="I100" s="69"/>
    </row>
    <row r="101" spans="1:9">
      <c r="A101" s="76"/>
      <c r="B101" s="69"/>
      <c r="C101" s="69"/>
      <c r="D101" s="69"/>
      <c r="E101" s="69"/>
      <c r="F101" s="69"/>
      <c r="G101" s="69"/>
      <c r="H101" s="69"/>
      <c r="I101" s="69"/>
    </row>
    <row r="102" spans="1:9">
      <c r="A102" s="76"/>
      <c r="B102" s="69"/>
      <c r="C102" s="69"/>
      <c r="D102" s="69"/>
      <c r="E102" s="69"/>
      <c r="F102" s="69"/>
      <c r="G102" s="69"/>
      <c r="H102" s="69"/>
      <c r="I102" s="69"/>
    </row>
  </sheetData>
  <mergeCells count="17">
    <mergeCell ref="A3:M3"/>
    <mergeCell ref="A1:M1"/>
    <mergeCell ref="B52:M52"/>
    <mergeCell ref="B53:C54"/>
    <mergeCell ref="D53:E54"/>
    <mergeCell ref="F53:G54"/>
    <mergeCell ref="H53:I54"/>
    <mergeCell ref="J53:K54"/>
    <mergeCell ref="L53:M54"/>
    <mergeCell ref="A4:I4"/>
    <mergeCell ref="B5:I5"/>
    <mergeCell ref="B6:C6"/>
    <mergeCell ref="D6:E6"/>
    <mergeCell ref="F6:G6"/>
    <mergeCell ref="H6:I6"/>
    <mergeCell ref="A5:A7"/>
    <mergeCell ref="A52:A55"/>
  </mergeCells>
  <printOptions horizontalCentered="1"/>
  <pageMargins left="0.28999999999999998" right="0.17" top="0.33" bottom="0.98425196850393704" header="0" footer="0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fitToPage="1"/>
  </sheetPr>
  <dimension ref="A1:M99"/>
  <sheetViews>
    <sheetView showGridLines="0" view="pageBreakPreview" zoomScaleNormal="75" zoomScaleSheetLayoutView="100" workbookViewId="0">
      <selection activeCell="I42" sqref="I42:J42"/>
    </sheetView>
  </sheetViews>
  <sheetFormatPr baseColWidth="10" defaultColWidth="8.42578125" defaultRowHeight="12.75"/>
  <cols>
    <col min="1" max="1" width="79.28515625" style="39" customWidth="1"/>
    <col min="2" max="2" width="20.140625" style="44" customWidth="1"/>
    <col min="3" max="5" width="16.7109375" style="44" customWidth="1"/>
    <col min="6" max="6" width="16.7109375" style="40" customWidth="1"/>
    <col min="7" max="7" width="9.28515625" style="39" hidden="1" customWidth="1"/>
    <col min="8" max="8" width="9.28515625" style="39" customWidth="1"/>
    <col min="9" max="9" width="9.85546875" style="47" bestFit="1" customWidth="1"/>
    <col min="10" max="10" width="8.42578125" style="39" customWidth="1"/>
    <col min="11" max="11" width="10.85546875" style="47" bestFit="1" customWidth="1"/>
    <col min="12" max="16384" width="8.42578125" style="39"/>
  </cols>
  <sheetData>
    <row r="1" spans="1:11" s="13" customFormat="1" ht="18.75">
      <c r="A1" s="377" t="s">
        <v>215</v>
      </c>
      <c r="B1" s="377"/>
      <c r="C1" s="377"/>
      <c r="D1" s="377"/>
      <c r="E1" s="377"/>
      <c r="F1" s="377"/>
      <c r="G1" s="50"/>
      <c r="H1" s="47"/>
      <c r="I1" s="24"/>
      <c r="K1" s="24"/>
    </row>
    <row r="2" spans="1:11" ht="13.15" customHeight="1">
      <c r="A2" s="103"/>
      <c r="B2" s="104"/>
      <c r="C2" s="104"/>
      <c r="D2" s="104"/>
      <c r="E2" s="104"/>
      <c r="F2" s="104"/>
      <c r="G2" s="51"/>
      <c r="H2" s="47"/>
    </row>
    <row r="3" spans="1:11" ht="15" customHeight="1">
      <c r="A3" s="385" t="s">
        <v>265</v>
      </c>
      <c r="B3" s="385"/>
      <c r="C3" s="385"/>
      <c r="D3" s="385"/>
      <c r="E3" s="385"/>
      <c r="F3" s="385"/>
      <c r="G3" s="52"/>
      <c r="H3" s="47"/>
      <c r="J3" s="47"/>
      <c r="K3" s="39"/>
    </row>
    <row r="4" spans="1:11" ht="17.25" thickBot="1">
      <c r="A4" s="83"/>
      <c r="B4" s="87"/>
      <c r="C4" s="87"/>
      <c r="D4" s="87"/>
      <c r="E4" s="87"/>
      <c r="F4" s="84"/>
      <c r="G4" s="53"/>
      <c r="H4" s="54"/>
    </row>
    <row r="5" spans="1:11" ht="32.25" customHeight="1">
      <c r="A5" s="388" t="s">
        <v>17</v>
      </c>
      <c r="B5" s="391" t="s">
        <v>1</v>
      </c>
      <c r="C5" s="391"/>
      <c r="D5" s="391" t="s">
        <v>2</v>
      </c>
      <c r="E5" s="391" t="s">
        <v>2</v>
      </c>
      <c r="F5" s="396" t="s">
        <v>253</v>
      </c>
      <c r="G5" s="55"/>
      <c r="H5" s="56"/>
    </row>
    <row r="6" spans="1:11" ht="13.15" customHeight="1">
      <c r="A6" s="389"/>
      <c r="B6" s="392" t="s">
        <v>3</v>
      </c>
      <c r="C6" s="394" t="s">
        <v>55</v>
      </c>
      <c r="D6" s="392" t="s">
        <v>3</v>
      </c>
      <c r="E6" s="394" t="s">
        <v>55</v>
      </c>
      <c r="F6" s="397"/>
      <c r="G6" s="55"/>
      <c r="H6" s="56"/>
    </row>
    <row r="7" spans="1:11" ht="24" customHeight="1" thickBot="1">
      <c r="A7" s="390"/>
      <c r="B7" s="393"/>
      <c r="C7" s="395"/>
      <c r="D7" s="393"/>
      <c r="E7" s="395"/>
      <c r="F7" s="398"/>
      <c r="G7" s="55"/>
      <c r="H7" s="56"/>
      <c r="K7" s="39"/>
    </row>
    <row r="8" spans="1:11" ht="24.75" customHeight="1">
      <c r="A8" s="142" t="s">
        <v>124</v>
      </c>
      <c r="B8" s="143">
        <v>3477</v>
      </c>
      <c r="C8" s="144">
        <v>16.051890494437007</v>
      </c>
      <c r="D8" s="143">
        <v>4490</v>
      </c>
      <c r="E8" s="145">
        <v>17.349974883109855</v>
      </c>
      <c r="F8" s="374">
        <v>31.879434236021844</v>
      </c>
      <c r="G8" s="53"/>
      <c r="H8" s="56"/>
      <c r="J8" s="47"/>
      <c r="K8" s="39"/>
    </row>
    <row r="9" spans="1:11" ht="12.75" customHeight="1">
      <c r="A9" s="112" t="s">
        <v>125</v>
      </c>
      <c r="B9" s="113">
        <v>599</v>
      </c>
      <c r="C9" s="146">
        <v>2.7653386270255296</v>
      </c>
      <c r="D9" s="113">
        <v>894</v>
      </c>
      <c r="E9" s="114">
        <v>3.4545384288419183</v>
      </c>
      <c r="F9" s="375">
        <v>5.8954781627154462</v>
      </c>
      <c r="G9" s="32"/>
      <c r="H9" s="56"/>
      <c r="J9" s="47"/>
      <c r="K9" s="39"/>
    </row>
    <row r="10" spans="1:11" ht="12.75" customHeight="1">
      <c r="A10" s="112" t="s">
        <v>126</v>
      </c>
      <c r="B10" s="113">
        <v>1445</v>
      </c>
      <c r="C10" s="146">
        <v>6.670975485896312</v>
      </c>
      <c r="D10" s="113">
        <v>1846</v>
      </c>
      <c r="E10" s="114">
        <v>7.1331968004946091</v>
      </c>
      <c r="F10" s="375">
        <v>13.123263467838317</v>
      </c>
      <c r="G10" s="32"/>
      <c r="H10" s="56"/>
      <c r="J10" s="47"/>
      <c r="K10" s="39"/>
    </row>
    <row r="11" spans="1:11" ht="12.75" customHeight="1">
      <c r="A11" s="112" t="s">
        <v>127</v>
      </c>
      <c r="B11" s="113">
        <v>1707</v>
      </c>
      <c r="C11" s="146">
        <v>7.8805225982179952</v>
      </c>
      <c r="D11" s="113">
        <v>2071</v>
      </c>
      <c r="E11" s="114">
        <v>8.0026276131226091</v>
      </c>
      <c r="F11" s="375">
        <v>8.8000483356254176</v>
      </c>
      <c r="G11" s="53"/>
      <c r="H11" s="56"/>
      <c r="J11" s="47"/>
      <c r="K11" s="39"/>
    </row>
    <row r="12" spans="1:11" ht="12.75" customHeight="1">
      <c r="A12" s="112" t="s">
        <v>128</v>
      </c>
      <c r="B12" s="113">
        <v>1694</v>
      </c>
      <c r="C12" s="146">
        <v>7.8205069018050866</v>
      </c>
      <c r="D12" s="113">
        <v>2032</v>
      </c>
      <c r="E12" s="114">
        <v>7.8519262722670886</v>
      </c>
      <c r="F12" s="375">
        <v>12.111490411505008</v>
      </c>
      <c r="G12" s="53"/>
      <c r="H12" s="56"/>
      <c r="J12" s="47"/>
      <c r="K12" s="39"/>
    </row>
    <row r="13" spans="1:11" ht="12.75" customHeight="1">
      <c r="A13" s="112" t="s">
        <v>129</v>
      </c>
      <c r="B13" s="113">
        <v>389</v>
      </c>
      <c r="C13" s="146">
        <v>1.7958543003554774</v>
      </c>
      <c r="D13" s="113">
        <v>521</v>
      </c>
      <c r="E13" s="114">
        <v>2.0132153483519457</v>
      </c>
      <c r="F13" s="375">
        <v>3.6929603622461498</v>
      </c>
      <c r="G13" s="53"/>
      <c r="H13" s="56"/>
      <c r="J13" s="47"/>
      <c r="K13" s="39"/>
    </row>
    <row r="14" spans="1:11" ht="12.75" customHeight="1">
      <c r="A14" s="112" t="s">
        <v>130</v>
      </c>
      <c r="B14" s="113">
        <v>11591</v>
      </c>
      <c r="C14" s="146">
        <v>53.510918240155114</v>
      </c>
      <c r="D14" s="113">
        <v>12987</v>
      </c>
      <c r="E14" s="114">
        <v>50.183546504888135</v>
      </c>
      <c r="F14" s="375">
        <v>14.503398033993609</v>
      </c>
      <c r="G14" s="53"/>
      <c r="H14" s="56"/>
      <c r="J14" s="47"/>
      <c r="K14" s="39"/>
    </row>
    <row r="15" spans="1:11" ht="12.75" customHeight="1">
      <c r="A15" s="112" t="s">
        <v>131</v>
      </c>
      <c r="B15" s="113">
        <v>759</v>
      </c>
      <c r="C15" s="146">
        <v>3.5039933521074742</v>
      </c>
      <c r="D15" s="113">
        <v>1038</v>
      </c>
      <c r="E15" s="114">
        <v>4.0109741489238377</v>
      </c>
      <c r="F15" s="375">
        <v>9.9939269900542111</v>
      </c>
      <c r="G15" s="16"/>
      <c r="H15" s="47"/>
      <c r="J15" s="47"/>
      <c r="K15" s="39"/>
    </row>
    <row r="16" spans="1:11" ht="12.75" customHeight="1" thickBot="1">
      <c r="A16" s="147"/>
      <c r="B16" s="148"/>
      <c r="C16" s="149"/>
      <c r="D16" s="150"/>
      <c r="E16" s="149"/>
      <c r="F16" s="151"/>
      <c r="G16" s="16"/>
      <c r="H16" s="47"/>
      <c r="J16" s="47"/>
      <c r="K16" s="39"/>
    </row>
    <row r="17" spans="1:13" ht="12.75" customHeight="1" thickBot="1">
      <c r="A17" s="138" t="s">
        <v>66</v>
      </c>
      <c r="B17" s="139">
        <f>SUM(B8:B16)</f>
        <v>21661</v>
      </c>
      <c r="C17" s="140">
        <v>99.999999999999986</v>
      </c>
      <c r="D17" s="139">
        <f>D8+D9+D10+D11+D12+D13+D14+D15</f>
        <v>25879</v>
      </c>
      <c r="E17" s="140">
        <v>100</v>
      </c>
      <c r="F17" s="141">
        <v>100</v>
      </c>
      <c r="H17" s="47"/>
      <c r="J17" s="47"/>
      <c r="K17" s="39"/>
    </row>
    <row r="18" spans="1:13" ht="12.75" customHeight="1">
      <c r="A18" s="118" t="s">
        <v>270</v>
      </c>
      <c r="B18" s="136"/>
      <c r="C18" s="136"/>
      <c r="D18" s="137"/>
      <c r="E18" s="137"/>
      <c r="F18" s="133"/>
      <c r="H18" s="47"/>
      <c r="J18" s="47"/>
      <c r="K18" s="39"/>
    </row>
    <row r="19" spans="1:13" ht="12.75" customHeight="1">
      <c r="A19" s="118" t="s">
        <v>266</v>
      </c>
      <c r="B19" s="132"/>
      <c r="C19" s="133"/>
      <c r="D19" s="132"/>
      <c r="E19" s="133"/>
      <c r="F19" s="133"/>
      <c r="H19" s="47"/>
      <c r="J19" s="47"/>
      <c r="K19" s="39"/>
    </row>
    <row r="20" spans="1:13" ht="13.5" customHeight="1">
      <c r="A20" s="134" t="s">
        <v>250</v>
      </c>
      <c r="B20" s="133"/>
      <c r="C20" s="133"/>
      <c r="D20" s="133"/>
      <c r="E20" s="133"/>
      <c r="F20" s="135"/>
    </row>
    <row r="21" spans="1:13" ht="31.5" customHeight="1">
      <c r="A21" s="85"/>
      <c r="B21" s="86"/>
      <c r="C21" s="86"/>
      <c r="D21" s="87"/>
      <c r="E21" s="87"/>
      <c r="F21" s="83"/>
    </row>
    <row r="22" spans="1:13" ht="12.75" customHeight="1">
      <c r="A22" s="2"/>
      <c r="B22" s="48"/>
      <c r="C22" s="48"/>
      <c r="F22" s="49"/>
    </row>
    <row r="23" spans="1:13" ht="12.75" customHeight="1">
      <c r="A23" s="2"/>
      <c r="B23" s="41"/>
      <c r="C23" s="386"/>
      <c r="D23" s="386"/>
      <c r="E23" s="386"/>
      <c r="F23" s="49"/>
    </row>
    <row r="24" spans="1:13" ht="12.75" customHeight="1">
      <c r="A24" s="2"/>
      <c r="B24" s="42"/>
      <c r="C24" s="42"/>
      <c r="F24" s="49"/>
    </row>
    <row r="25" spans="1:13" ht="12.75" customHeight="1">
      <c r="A25" s="33"/>
      <c r="B25" s="48"/>
      <c r="C25" s="48"/>
      <c r="F25" s="49"/>
    </row>
    <row r="26" spans="1:13" ht="12.75" customHeight="1">
      <c r="A26" s="2"/>
      <c r="B26" s="48"/>
      <c r="C26" s="48"/>
      <c r="F26" s="49"/>
    </row>
    <row r="27" spans="1:13" ht="12.75" customHeight="1">
      <c r="A27" s="2"/>
      <c r="B27" s="43"/>
      <c r="C27" s="387"/>
      <c r="D27" s="387"/>
      <c r="F27" s="49"/>
    </row>
    <row r="28" spans="1:13" ht="12.75" customHeight="1">
      <c r="A28" s="57"/>
      <c r="B28" s="49"/>
      <c r="C28" s="49"/>
      <c r="F28" s="49"/>
    </row>
    <row r="29" spans="1:13" ht="12.75" customHeight="1">
      <c r="A29" s="57"/>
      <c r="B29" s="49"/>
      <c r="C29" s="49"/>
      <c r="F29" s="49"/>
    </row>
    <row r="30" spans="1:13" ht="12.75" customHeight="1">
      <c r="A30"/>
      <c r="F30" s="49"/>
    </row>
    <row r="31" spans="1:13">
      <c r="A31"/>
      <c r="F31" s="49"/>
    </row>
    <row r="32" spans="1:13">
      <c r="A32" s="44"/>
      <c r="B32" s="40"/>
      <c r="C32" s="40"/>
      <c r="D32" s="57"/>
      <c r="E32" s="57"/>
      <c r="F32" s="28"/>
      <c r="G32" s="28"/>
      <c r="H32" s="28"/>
      <c r="I32" s="29"/>
      <c r="J32" s="28"/>
      <c r="K32" s="29"/>
      <c r="L32" s="28"/>
      <c r="M32" s="28"/>
    </row>
    <row r="33" spans="1:6">
      <c r="A33" s="44"/>
      <c r="B33" s="40"/>
      <c r="C33" s="40"/>
      <c r="D33" s="57"/>
      <c r="E33" s="57"/>
      <c r="F33" s="39"/>
    </row>
    <row r="34" spans="1:6">
      <c r="A34" s="44"/>
      <c r="B34" s="40"/>
      <c r="C34" s="40"/>
      <c r="D34" s="57"/>
      <c r="E34" s="57"/>
      <c r="F34" s="39"/>
    </row>
    <row r="35" spans="1:6">
      <c r="A35" s="44"/>
      <c r="B35" s="40"/>
      <c r="C35" s="40"/>
      <c r="D35" s="57"/>
      <c r="E35" s="57"/>
      <c r="F35" s="39"/>
    </row>
    <row r="36" spans="1:6">
      <c r="A36" s="44"/>
      <c r="B36" s="40"/>
      <c r="C36" s="40"/>
      <c r="D36" s="57"/>
      <c r="E36" s="57"/>
      <c r="F36" s="39"/>
    </row>
    <row r="37" spans="1:6">
      <c r="A37" s="44"/>
      <c r="B37" s="40"/>
      <c r="C37" s="40"/>
      <c r="D37" s="57"/>
      <c r="E37" s="57"/>
      <c r="F37" s="39"/>
    </row>
    <row r="38" spans="1:6">
      <c r="A38" s="44"/>
      <c r="B38" s="40"/>
      <c r="C38" s="40"/>
      <c r="D38" s="57"/>
      <c r="E38" s="57"/>
      <c r="F38" s="39"/>
    </row>
    <row r="39" spans="1:6">
      <c r="A39" s="44"/>
      <c r="B39" s="40"/>
      <c r="C39" s="40"/>
      <c r="D39" s="57"/>
      <c r="E39" s="57"/>
      <c r="F39" s="39"/>
    </row>
    <row r="40" spans="1:6">
      <c r="A40" s="44"/>
      <c r="B40" s="40"/>
      <c r="C40" s="40"/>
      <c r="D40" s="57"/>
      <c r="E40" s="57"/>
      <c r="F40" s="39"/>
    </row>
    <row r="41" spans="1:6">
      <c r="A41" s="44"/>
      <c r="B41" s="40"/>
      <c r="C41" s="40"/>
      <c r="D41" s="57"/>
      <c r="E41" s="57"/>
      <c r="F41" s="39"/>
    </row>
    <row r="42" spans="1:6">
      <c r="A42" s="44"/>
      <c r="B42" s="40"/>
      <c r="C42" s="40"/>
      <c r="D42" s="57"/>
      <c r="E42" s="57"/>
      <c r="F42" s="39"/>
    </row>
    <row r="91" spans="1:1">
      <c r="A91" s="77">
        <v>935585</v>
      </c>
    </row>
    <row r="92" spans="1:1">
      <c r="A92" s="77">
        <v>192113</v>
      </c>
    </row>
    <row r="93" spans="1:1">
      <c r="A93" s="77">
        <v>392268</v>
      </c>
    </row>
    <row r="94" spans="1:1">
      <c r="A94" s="77">
        <v>294068</v>
      </c>
    </row>
    <row r="95" spans="1:1">
      <c r="A95" s="77">
        <v>435762</v>
      </c>
    </row>
    <row r="96" spans="1:1">
      <c r="A96" s="77">
        <v>81540</v>
      </c>
    </row>
    <row r="97" spans="1:1">
      <c r="A97" s="77">
        <v>396346</v>
      </c>
    </row>
    <row r="98" spans="1:1">
      <c r="A98" s="77">
        <v>594211</v>
      </c>
    </row>
    <row r="99" spans="1:1">
      <c r="A99" s="77">
        <v>217490</v>
      </c>
    </row>
  </sheetData>
  <mergeCells count="12">
    <mergeCell ref="C23:E23"/>
    <mergeCell ref="C27:D27"/>
    <mergeCell ref="A1:F1"/>
    <mergeCell ref="A5:A7"/>
    <mergeCell ref="D5:E5"/>
    <mergeCell ref="D6:D7"/>
    <mergeCell ref="B6:B7"/>
    <mergeCell ref="C6:C7"/>
    <mergeCell ref="E6:E7"/>
    <mergeCell ref="B5:C5"/>
    <mergeCell ref="A3:F3"/>
    <mergeCell ref="F5:F7"/>
  </mergeCells>
  <phoneticPr fontId="11" type="noConversion"/>
  <hyperlinks>
    <hyperlink ref="A20" r:id="rId1" display="Enlace" xr:uid="{00000000-0004-0000-0100-000000000000}"/>
  </hyperlinks>
  <printOptions horizontalCentered="1"/>
  <pageMargins left="0.78740157480314965" right="0.78740157480314965" top="0.59055118110236227" bottom="0.98425196850393704" header="0" footer="0"/>
  <pageSetup paperSize="9" scale="4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1">
    <pageSetUpPr fitToPage="1"/>
  </sheetPr>
  <dimension ref="A1:J31"/>
  <sheetViews>
    <sheetView showGridLines="0" view="pageBreakPreview" topLeftCell="A10" zoomScale="115" zoomScaleNormal="75" zoomScaleSheetLayoutView="115" workbookViewId="0">
      <selection activeCell="I59" sqref="I59"/>
    </sheetView>
  </sheetViews>
  <sheetFormatPr baseColWidth="10" defaultColWidth="11.42578125" defaultRowHeight="12.75"/>
  <cols>
    <col min="1" max="1" width="74.140625" style="39" customWidth="1"/>
    <col min="2" max="2" width="18.42578125" style="45" customWidth="1"/>
    <col min="3" max="7" width="12.7109375" style="45" customWidth="1"/>
    <col min="8" max="8" width="6.7109375" style="39" customWidth="1"/>
    <col min="9" max="9" width="12.7109375" style="39" customWidth="1"/>
    <col min="10" max="16384" width="11.42578125" style="39"/>
  </cols>
  <sheetData>
    <row r="1" spans="1:10" s="13" customFormat="1" ht="18" customHeight="1">
      <c r="A1" s="377" t="s">
        <v>215</v>
      </c>
      <c r="B1" s="377"/>
      <c r="C1" s="377"/>
      <c r="D1" s="377"/>
      <c r="E1" s="377"/>
      <c r="F1" s="377"/>
      <c r="G1" s="377"/>
    </row>
    <row r="2" spans="1:10" ht="12.75" customHeight="1">
      <c r="A2" s="155"/>
      <c r="B2" s="104"/>
      <c r="C2" s="104"/>
      <c r="D2" s="104"/>
      <c r="E2" s="104"/>
      <c r="F2" s="104"/>
      <c r="G2" s="104"/>
    </row>
    <row r="3" spans="1:10" ht="15" customHeight="1">
      <c r="A3" s="385" t="s">
        <v>243</v>
      </c>
      <c r="B3" s="385"/>
      <c r="C3" s="385"/>
      <c r="D3" s="385"/>
      <c r="E3" s="385"/>
      <c r="F3" s="385"/>
      <c r="G3" s="385"/>
      <c r="H3" s="47"/>
      <c r="I3" s="47"/>
      <c r="J3" s="47"/>
    </row>
    <row r="4" spans="1:10" ht="15" customHeight="1">
      <c r="A4" s="385" t="s">
        <v>267</v>
      </c>
      <c r="B4" s="385"/>
      <c r="C4" s="385"/>
      <c r="D4" s="385"/>
      <c r="E4" s="385"/>
      <c r="F4" s="385"/>
      <c r="G4" s="385"/>
      <c r="H4" s="47"/>
      <c r="I4" s="47"/>
      <c r="J4" s="47"/>
    </row>
    <row r="5" spans="1:10" ht="12.75" customHeight="1" thickBot="1">
      <c r="A5" s="88"/>
      <c r="B5" s="88"/>
      <c r="C5" s="88"/>
      <c r="D5" s="88"/>
      <c r="E5" s="88"/>
      <c r="F5" s="88"/>
      <c r="G5" s="166"/>
      <c r="H5" s="47"/>
      <c r="I5" s="47"/>
      <c r="J5" s="47"/>
    </row>
    <row r="6" spans="1:10" ht="18.75" customHeight="1">
      <c r="A6" s="399" t="s">
        <v>17</v>
      </c>
      <c r="B6" s="401" t="s">
        <v>1</v>
      </c>
      <c r="C6" s="401"/>
      <c r="D6" s="401"/>
      <c r="E6" s="401" t="s">
        <v>2</v>
      </c>
      <c r="F6" s="401"/>
      <c r="G6" s="402"/>
      <c r="I6" s="45"/>
    </row>
    <row r="7" spans="1:10" ht="33" customHeight="1" thickBot="1">
      <c r="A7" s="400"/>
      <c r="B7" s="167">
        <v>2021</v>
      </c>
      <c r="C7" s="167">
        <v>2022</v>
      </c>
      <c r="D7" s="168" t="s">
        <v>268</v>
      </c>
      <c r="E7" s="167">
        <v>2021</v>
      </c>
      <c r="F7" s="167">
        <v>2022</v>
      </c>
      <c r="G7" s="168" t="s">
        <v>268</v>
      </c>
      <c r="H7" s="45"/>
      <c r="I7" s="42"/>
    </row>
    <row r="8" spans="1:10" ht="25.5" customHeight="1">
      <c r="A8" s="156" t="s">
        <v>124</v>
      </c>
      <c r="B8" s="157">
        <v>3554</v>
      </c>
      <c r="C8" s="157">
        <v>3477</v>
      </c>
      <c r="D8" s="158">
        <f t="shared" ref="D8:D15" si="0">((C8-B8)/B8)*100</f>
        <v>-2.1665728756330895</v>
      </c>
      <c r="E8" s="157">
        <v>4550</v>
      </c>
      <c r="F8" s="157">
        <v>4490</v>
      </c>
      <c r="G8" s="159">
        <f>((F8-E8)/E8)*100</f>
        <v>-1.3186813186813187</v>
      </c>
      <c r="I8" s="40"/>
    </row>
    <row r="9" spans="1:10" ht="12.75" customHeight="1">
      <c r="A9" s="160" t="s">
        <v>125</v>
      </c>
      <c r="B9" s="105">
        <v>610</v>
      </c>
      <c r="C9" s="105">
        <v>599</v>
      </c>
      <c r="D9" s="106">
        <f t="shared" si="0"/>
        <v>-1.8032786885245904</v>
      </c>
      <c r="E9" s="105">
        <v>885</v>
      </c>
      <c r="F9" s="105">
        <v>894</v>
      </c>
      <c r="G9" s="161">
        <f t="shared" ref="G9:G15" si="1">((F9-E9)/E9)*100</f>
        <v>1.0169491525423728</v>
      </c>
      <c r="I9" s="42"/>
    </row>
    <row r="10" spans="1:10" ht="12.75" customHeight="1">
      <c r="A10" s="160" t="s">
        <v>126</v>
      </c>
      <c r="B10" s="105">
        <v>1452</v>
      </c>
      <c r="C10" s="105">
        <v>1445</v>
      </c>
      <c r="D10" s="106">
        <f t="shared" si="0"/>
        <v>-0.48209366391184572</v>
      </c>
      <c r="E10" s="105">
        <v>1843</v>
      </c>
      <c r="F10" s="105">
        <v>1846</v>
      </c>
      <c r="G10" s="161">
        <f t="shared" si="1"/>
        <v>0.16277807921866522</v>
      </c>
      <c r="I10" s="40"/>
    </row>
    <row r="11" spans="1:10" ht="12.75" customHeight="1">
      <c r="A11" s="160" t="s">
        <v>127</v>
      </c>
      <c r="B11" s="105">
        <v>1689</v>
      </c>
      <c r="C11" s="105">
        <v>1707</v>
      </c>
      <c r="D11" s="106">
        <f t="shared" si="0"/>
        <v>1.0657193605683837</v>
      </c>
      <c r="E11" s="105">
        <v>2056</v>
      </c>
      <c r="F11" s="105">
        <v>2071</v>
      </c>
      <c r="G11" s="161">
        <f t="shared" si="1"/>
        <v>0.72957198443579763</v>
      </c>
      <c r="I11" s="42"/>
    </row>
    <row r="12" spans="1:10" ht="12.75" customHeight="1">
      <c r="A12" s="160" t="s">
        <v>128</v>
      </c>
      <c r="B12" s="105">
        <v>1695</v>
      </c>
      <c r="C12" s="105">
        <v>1694</v>
      </c>
      <c r="D12" s="106">
        <f t="shared" si="0"/>
        <v>-5.8997050147492625E-2</v>
      </c>
      <c r="E12" s="105">
        <v>2015</v>
      </c>
      <c r="F12" s="105">
        <v>2032</v>
      </c>
      <c r="G12" s="161">
        <f t="shared" si="1"/>
        <v>0.84367245657568246</v>
      </c>
      <c r="I12" s="40"/>
    </row>
    <row r="13" spans="1:10" ht="12.75" customHeight="1">
      <c r="A13" s="160" t="s">
        <v>129</v>
      </c>
      <c r="B13" s="105">
        <v>389</v>
      </c>
      <c r="C13" s="105">
        <v>389</v>
      </c>
      <c r="D13" s="106">
        <f t="shared" si="0"/>
        <v>0</v>
      </c>
      <c r="E13" s="105">
        <v>522</v>
      </c>
      <c r="F13" s="105">
        <v>521</v>
      </c>
      <c r="G13" s="161">
        <f t="shared" si="1"/>
        <v>-0.19157088122605362</v>
      </c>
      <c r="I13" s="42"/>
    </row>
    <row r="14" spans="1:10" ht="12.75" customHeight="1">
      <c r="A14" s="160" t="s">
        <v>130</v>
      </c>
      <c r="B14" s="105">
        <v>11676</v>
      </c>
      <c r="C14" s="105">
        <v>11591</v>
      </c>
      <c r="D14" s="106">
        <f t="shared" si="0"/>
        <v>-0.7279890373415554</v>
      </c>
      <c r="E14" s="105">
        <v>13157</v>
      </c>
      <c r="F14" s="105">
        <v>12987</v>
      </c>
      <c r="G14" s="161">
        <f t="shared" si="1"/>
        <v>-1.2920878619746143</v>
      </c>
      <c r="I14" s="42"/>
    </row>
    <row r="15" spans="1:10" ht="12.75" customHeight="1">
      <c r="A15" s="160" t="s">
        <v>131</v>
      </c>
      <c r="B15" s="105">
        <v>764</v>
      </c>
      <c r="C15" s="105">
        <v>759</v>
      </c>
      <c r="D15" s="106">
        <f t="shared" si="0"/>
        <v>-0.65445026178010468</v>
      </c>
      <c r="E15" s="105">
        <v>1047</v>
      </c>
      <c r="F15" s="105">
        <v>1038</v>
      </c>
      <c r="G15" s="161">
        <f t="shared" si="1"/>
        <v>-0.8595988538681949</v>
      </c>
      <c r="I15" s="42"/>
    </row>
    <row r="16" spans="1:10" ht="12.75" customHeight="1" thickBot="1">
      <c r="A16" s="162"/>
      <c r="B16" s="163"/>
      <c r="C16" s="163"/>
      <c r="D16" s="164"/>
      <c r="E16" s="163"/>
      <c r="F16" s="163"/>
      <c r="G16" s="165"/>
      <c r="I16" s="42"/>
    </row>
    <row r="17" spans="1:9" ht="19.5" customHeight="1" thickBot="1">
      <c r="A17" s="170" t="s">
        <v>66</v>
      </c>
      <c r="B17" s="171">
        <v>21829</v>
      </c>
      <c r="C17" s="171">
        <v>21661</v>
      </c>
      <c r="D17" s="172">
        <f>((C17-B17)/B17)*100</f>
        <v>-0.76961839754455075</v>
      </c>
      <c r="E17" s="171">
        <v>26075</v>
      </c>
      <c r="F17" s="171">
        <v>25879</v>
      </c>
      <c r="G17" s="173">
        <f>((F17-E17)/E17)*100</f>
        <v>-0.75167785234899331</v>
      </c>
      <c r="I17" s="42"/>
    </row>
    <row r="18" spans="1:9" ht="19.5" customHeight="1">
      <c r="A18" s="108" t="s">
        <v>263</v>
      </c>
      <c r="B18" s="169"/>
      <c r="C18" s="169"/>
      <c r="D18" s="169"/>
      <c r="E18" s="169"/>
      <c r="F18" s="169"/>
      <c r="G18" s="154"/>
      <c r="I18" s="30"/>
    </row>
    <row r="19" spans="1:9" ht="12.75" customHeight="1">
      <c r="A19" s="108" t="s">
        <v>75</v>
      </c>
      <c r="B19" s="153"/>
      <c r="C19" s="153"/>
      <c r="D19" s="154"/>
      <c r="E19" s="153"/>
      <c r="F19" s="153"/>
      <c r="G19" s="154"/>
    </row>
    <row r="20" spans="1:9" ht="12.75" customHeight="1">
      <c r="A20" s="2"/>
      <c r="B20" s="43"/>
      <c r="C20" s="43"/>
      <c r="D20" s="43"/>
      <c r="E20" s="43"/>
    </row>
    <row r="21" spans="1:9" ht="12.75" customHeight="1">
      <c r="A21" s="2"/>
      <c r="B21" s="43"/>
      <c r="C21" s="58"/>
      <c r="D21" s="58"/>
      <c r="E21" s="58"/>
      <c r="F21" s="58"/>
      <c r="G21" s="44"/>
    </row>
    <row r="22" spans="1:9" ht="12.75" customHeight="1">
      <c r="A22" s="2"/>
      <c r="B22" s="48"/>
      <c r="C22" s="48"/>
      <c r="D22" s="49"/>
      <c r="E22" s="49"/>
      <c r="F22" s="44"/>
      <c r="G22" s="44"/>
    </row>
    <row r="23" spans="1:9" ht="12.75" customHeight="1">
      <c r="A23" s="2"/>
      <c r="B23" s="41"/>
      <c r="C23" s="386"/>
      <c r="D23" s="386"/>
      <c r="E23" s="386"/>
      <c r="F23" s="386"/>
      <c r="G23" s="386"/>
    </row>
    <row r="24" spans="1:9" ht="12.75" customHeight="1">
      <c r="A24" s="2"/>
      <c r="B24" s="42"/>
      <c r="C24" s="42"/>
      <c r="D24" s="42"/>
      <c r="E24" s="42"/>
      <c r="F24" s="44"/>
      <c r="G24" s="44"/>
    </row>
    <row r="25" spans="1:9" ht="12.75" customHeight="1">
      <c r="A25" s="33"/>
      <c r="B25" s="48"/>
      <c r="C25" s="48"/>
      <c r="D25" s="49"/>
      <c r="E25" s="49"/>
      <c r="F25" s="44"/>
      <c r="G25" s="44"/>
    </row>
    <row r="26" spans="1:9" ht="12.75" customHeight="1">
      <c r="A26" s="2"/>
      <c r="B26" s="48"/>
      <c r="C26" s="48"/>
      <c r="D26" s="49"/>
      <c r="E26" s="49"/>
      <c r="F26" s="44"/>
      <c r="G26" s="44"/>
    </row>
    <row r="27" spans="1:9" ht="12.75" customHeight="1">
      <c r="A27" s="2"/>
      <c r="B27" s="43"/>
      <c r="C27" s="387"/>
      <c r="D27" s="387"/>
      <c r="E27" s="387"/>
      <c r="F27" s="387"/>
      <c r="G27" s="44"/>
      <c r="H27" s="59"/>
    </row>
    <row r="28" spans="1:9" ht="12.75" customHeight="1">
      <c r="A28" s="57"/>
      <c r="B28" s="49"/>
      <c r="C28" s="49"/>
      <c r="F28" s="44"/>
      <c r="G28" s="44"/>
      <c r="H28" s="59"/>
    </row>
    <row r="31" spans="1:9">
      <c r="A31" s="31"/>
    </row>
  </sheetData>
  <mergeCells count="8">
    <mergeCell ref="C23:G23"/>
    <mergeCell ref="C27:F27"/>
    <mergeCell ref="A1:G1"/>
    <mergeCell ref="A6:A7"/>
    <mergeCell ref="B6:D6"/>
    <mergeCell ref="E6:G6"/>
    <mergeCell ref="A3:G3"/>
    <mergeCell ref="A4:G4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pageSetUpPr fitToPage="1"/>
  </sheetPr>
  <dimension ref="A1:R25"/>
  <sheetViews>
    <sheetView showGridLines="0" view="pageBreakPreview" zoomScale="115" zoomScaleNormal="75" zoomScaleSheetLayoutView="115" workbookViewId="0">
      <selection activeCell="B22" sqref="B22"/>
    </sheetView>
  </sheetViews>
  <sheetFormatPr baseColWidth="10" defaultColWidth="11.42578125" defaultRowHeight="12.75"/>
  <cols>
    <col min="1" max="1" width="72" style="39" customWidth="1"/>
    <col min="2" max="7" width="15.7109375" style="45" customWidth="1"/>
    <col min="8" max="9" width="15.7109375" style="39" customWidth="1"/>
    <col min="10" max="10" width="10.28515625" style="39" customWidth="1"/>
    <col min="11" max="11" width="4.5703125" style="47" bestFit="1" customWidth="1"/>
    <col min="12" max="12" width="6.5703125" style="47" customWidth="1"/>
    <col min="13" max="13" width="4.5703125" style="47" bestFit="1" customWidth="1"/>
    <col min="14" max="14" width="5.85546875" style="47" customWidth="1"/>
    <col min="15" max="15" width="4.5703125" style="47" bestFit="1" customWidth="1"/>
    <col min="16" max="16" width="6.5703125" style="47" bestFit="1" customWidth="1"/>
    <col min="17" max="17" width="4.5703125" style="47" bestFit="1" customWidth="1"/>
    <col min="18" max="18" width="6.5703125" style="47" bestFit="1" customWidth="1"/>
    <col min="19" max="16384" width="11.42578125" style="39"/>
  </cols>
  <sheetData>
    <row r="1" spans="1:18" s="13" customFormat="1" ht="18" customHeight="1">
      <c r="A1" s="377" t="s">
        <v>215</v>
      </c>
      <c r="B1" s="377"/>
      <c r="C1" s="377"/>
      <c r="D1" s="377"/>
      <c r="E1" s="377"/>
      <c r="F1" s="377"/>
      <c r="G1" s="377"/>
      <c r="H1" s="377"/>
      <c r="I1" s="377"/>
      <c r="J1" s="39"/>
      <c r="K1" s="47"/>
      <c r="L1" s="47"/>
      <c r="M1" s="24"/>
      <c r="N1" s="24"/>
      <c r="O1" s="24"/>
      <c r="P1" s="24"/>
      <c r="Q1" s="24"/>
      <c r="R1" s="24"/>
    </row>
    <row r="2" spans="1:18" ht="12.75" customHeight="1">
      <c r="A2" s="155"/>
      <c r="B2" s="104"/>
      <c r="C2" s="104"/>
      <c r="D2" s="104"/>
      <c r="E2" s="104"/>
      <c r="F2" s="104"/>
      <c r="G2" s="104"/>
      <c r="H2" s="155"/>
      <c r="I2" s="155"/>
    </row>
    <row r="3" spans="1:18" ht="15" customHeight="1">
      <c r="A3" s="385" t="s">
        <v>242</v>
      </c>
      <c r="B3" s="385"/>
      <c r="C3" s="385"/>
      <c r="D3" s="385"/>
      <c r="E3" s="385"/>
      <c r="F3" s="385"/>
      <c r="G3" s="385"/>
      <c r="H3" s="385"/>
      <c r="I3" s="385"/>
      <c r="J3" s="47"/>
      <c r="K3" s="39"/>
      <c r="L3" s="39"/>
      <c r="M3" s="39"/>
      <c r="N3" s="39"/>
      <c r="O3" s="39"/>
      <c r="P3" s="39"/>
      <c r="Q3" s="39"/>
      <c r="R3" s="39"/>
    </row>
    <row r="4" spans="1:18" ht="15" customHeight="1">
      <c r="A4" s="385" t="s">
        <v>269</v>
      </c>
      <c r="B4" s="385"/>
      <c r="C4" s="385"/>
      <c r="D4" s="385"/>
      <c r="E4" s="385"/>
      <c r="F4" s="385"/>
      <c r="G4" s="385"/>
      <c r="H4" s="385"/>
      <c r="I4" s="385"/>
      <c r="J4" s="47"/>
      <c r="K4" s="39"/>
      <c r="L4" s="39"/>
      <c r="M4" s="39"/>
      <c r="N4" s="39"/>
      <c r="O4" s="39"/>
      <c r="P4" s="39"/>
      <c r="Q4" s="39"/>
      <c r="R4" s="39"/>
    </row>
    <row r="5" spans="1:18" ht="12.75" customHeight="1" thickBot="1">
      <c r="A5" s="190"/>
      <c r="B5" s="190"/>
      <c r="C5" s="190"/>
      <c r="D5" s="190"/>
      <c r="E5" s="190"/>
      <c r="F5" s="190"/>
      <c r="G5" s="191"/>
      <c r="H5" s="192"/>
      <c r="I5" s="192"/>
      <c r="J5" s="47"/>
      <c r="K5" s="39"/>
      <c r="L5" s="39"/>
      <c r="M5" s="39"/>
      <c r="N5" s="39"/>
      <c r="O5" s="39"/>
      <c r="P5" s="39"/>
      <c r="Q5" s="39"/>
      <c r="R5" s="39"/>
    </row>
    <row r="6" spans="1:18" ht="39.75" customHeight="1">
      <c r="A6" s="399" t="s">
        <v>17</v>
      </c>
      <c r="B6" s="403" t="s">
        <v>99</v>
      </c>
      <c r="C6" s="403"/>
      <c r="D6" s="403" t="s">
        <v>53</v>
      </c>
      <c r="E6" s="403"/>
      <c r="F6" s="403" t="s">
        <v>54</v>
      </c>
      <c r="G6" s="403"/>
      <c r="H6" s="403" t="s">
        <v>18</v>
      </c>
      <c r="I6" s="404"/>
    </row>
    <row r="7" spans="1:18" ht="33.75" customHeight="1" thickBot="1">
      <c r="A7" s="400"/>
      <c r="B7" s="193" t="s">
        <v>3</v>
      </c>
      <c r="C7" s="194" t="s">
        <v>19</v>
      </c>
      <c r="D7" s="193" t="s">
        <v>3</v>
      </c>
      <c r="E7" s="194" t="s">
        <v>19</v>
      </c>
      <c r="F7" s="193" t="s">
        <v>3</v>
      </c>
      <c r="G7" s="194" t="s">
        <v>19</v>
      </c>
      <c r="H7" s="193" t="s">
        <v>16</v>
      </c>
      <c r="I7" s="195" t="s">
        <v>19</v>
      </c>
      <c r="J7" s="45"/>
    </row>
    <row r="8" spans="1:18" ht="22.5" customHeight="1">
      <c r="A8" s="142" t="s">
        <v>124</v>
      </c>
      <c r="B8" s="181">
        <v>4182</v>
      </c>
      <c r="C8" s="182">
        <f>B8*100/$B$17</f>
        <v>16.752794135320276</v>
      </c>
      <c r="D8" s="181">
        <v>227</v>
      </c>
      <c r="E8" s="182">
        <f>D8*100/$D$17</f>
        <v>32.24431818181818</v>
      </c>
      <c r="F8" s="183">
        <v>81</v>
      </c>
      <c r="G8" s="182">
        <f>F8*100/$F$17</f>
        <v>38.20754716981132</v>
      </c>
      <c r="H8" s="183">
        <v>4490</v>
      </c>
      <c r="I8" s="184">
        <f>H8*100/$H$17</f>
        <v>17.349974883109859</v>
      </c>
      <c r="J8" s="46"/>
    </row>
    <row r="9" spans="1:18" ht="14.1" customHeight="1">
      <c r="A9" s="112" t="s">
        <v>125</v>
      </c>
      <c r="B9" s="185">
        <v>805</v>
      </c>
      <c r="C9" s="186">
        <f t="shared" ref="C9:C15" si="0">B9*100/$B$17</f>
        <v>3.2247726635420424</v>
      </c>
      <c r="D9" s="185">
        <v>73</v>
      </c>
      <c r="E9" s="186">
        <f t="shared" ref="E9:E15" si="1">D9*100/$D$17</f>
        <v>10.369318181818182</v>
      </c>
      <c r="F9" s="119">
        <v>16</v>
      </c>
      <c r="G9" s="114">
        <f t="shared" ref="G9:G15" si="2">F9*100/$F$17</f>
        <v>7.5471698113207548</v>
      </c>
      <c r="H9" s="119">
        <v>894</v>
      </c>
      <c r="I9" s="187">
        <f t="shared" ref="I9:I15" si="3">H9*100/$H$17</f>
        <v>3.4545384288419183</v>
      </c>
      <c r="J9" s="46"/>
    </row>
    <row r="10" spans="1:18" ht="14.1" customHeight="1">
      <c r="A10" s="112" t="s">
        <v>126</v>
      </c>
      <c r="B10" s="185">
        <v>1676</v>
      </c>
      <c r="C10" s="186">
        <f t="shared" si="0"/>
        <v>6.7139366262067863</v>
      </c>
      <c r="D10" s="185">
        <v>137</v>
      </c>
      <c r="E10" s="186">
        <f t="shared" si="1"/>
        <v>19.460227272727273</v>
      </c>
      <c r="F10" s="119">
        <v>33</v>
      </c>
      <c r="G10" s="114">
        <f t="shared" si="2"/>
        <v>15.566037735849056</v>
      </c>
      <c r="H10" s="119">
        <v>1846</v>
      </c>
      <c r="I10" s="187">
        <f t="shared" si="3"/>
        <v>7.1331968004946091</v>
      </c>
      <c r="J10" s="46"/>
    </row>
    <row r="11" spans="1:18" ht="14.1" customHeight="1">
      <c r="A11" s="112" t="s">
        <v>127</v>
      </c>
      <c r="B11" s="185">
        <v>2039</v>
      </c>
      <c r="C11" s="186">
        <f t="shared" si="0"/>
        <v>8.1680887713816457</v>
      </c>
      <c r="D11" s="185">
        <v>25</v>
      </c>
      <c r="E11" s="186">
        <f t="shared" si="1"/>
        <v>3.5511363636363638</v>
      </c>
      <c r="F11" s="119">
        <v>7</v>
      </c>
      <c r="G11" s="114">
        <f t="shared" si="2"/>
        <v>3.3018867924528301</v>
      </c>
      <c r="H11" s="119">
        <v>2071</v>
      </c>
      <c r="I11" s="187">
        <f t="shared" si="3"/>
        <v>8.0026276131226091</v>
      </c>
      <c r="J11" s="46"/>
    </row>
    <row r="12" spans="1:18" ht="14.1" customHeight="1">
      <c r="A12" s="112" t="s">
        <v>128</v>
      </c>
      <c r="B12" s="185">
        <v>1940</v>
      </c>
      <c r="C12" s="186">
        <f t="shared" si="0"/>
        <v>7.7715018226975925</v>
      </c>
      <c r="D12" s="185">
        <v>66</v>
      </c>
      <c r="E12" s="186">
        <f t="shared" si="1"/>
        <v>9.375</v>
      </c>
      <c r="F12" s="119">
        <v>26</v>
      </c>
      <c r="G12" s="114">
        <f>F12*100/$F$17</f>
        <v>12.264150943396226</v>
      </c>
      <c r="H12" s="119">
        <v>2032</v>
      </c>
      <c r="I12" s="187">
        <f t="shared" si="3"/>
        <v>7.8519262722670895</v>
      </c>
      <c r="J12" s="46"/>
    </row>
    <row r="13" spans="1:18" ht="14.1" customHeight="1">
      <c r="A13" s="112" t="s">
        <v>129</v>
      </c>
      <c r="B13" s="185">
        <v>499</v>
      </c>
      <c r="C13" s="186">
        <f t="shared" si="0"/>
        <v>1.9989584585186075</v>
      </c>
      <c r="D13" s="185">
        <v>17</v>
      </c>
      <c r="E13" s="186">
        <f t="shared" si="1"/>
        <v>2.4147727272727271</v>
      </c>
      <c r="F13" s="119">
        <v>5</v>
      </c>
      <c r="G13" s="114">
        <f t="shared" si="2"/>
        <v>2.358490566037736</v>
      </c>
      <c r="H13" s="119">
        <v>521</v>
      </c>
      <c r="I13" s="187">
        <f t="shared" si="3"/>
        <v>2.0132153483519457</v>
      </c>
      <c r="J13" s="46"/>
    </row>
    <row r="14" spans="1:18" ht="14.1" customHeight="1">
      <c r="A14" s="112" t="s">
        <v>130</v>
      </c>
      <c r="B14" s="185">
        <v>12831</v>
      </c>
      <c r="C14" s="186">
        <f t="shared" si="0"/>
        <v>51.400072106717943</v>
      </c>
      <c r="D14" s="185">
        <v>118</v>
      </c>
      <c r="E14" s="186">
        <f t="shared" si="1"/>
        <v>16.761363636363637</v>
      </c>
      <c r="F14" s="119">
        <v>38</v>
      </c>
      <c r="G14" s="114">
        <f t="shared" si="2"/>
        <v>17.924528301886792</v>
      </c>
      <c r="H14" s="119">
        <v>12987</v>
      </c>
      <c r="I14" s="187">
        <f t="shared" si="3"/>
        <v>50.183546504888135</v>
      </c>
      <c r="J14" s="46"/>
    </row>
    <row r="15" spans="1:18" ht="14.1" customHeight="1">
      <c r="A15" s="112" t="s">
        <v>131</v>
      </c>
      <c r="B15" s="185">
        <v>991</v>
      </c>
      <c r="C15" s="186">
        <f t="shared" si="0"/>
        <v>3.9698754156151104</v>
      </c>
      <c r="D15" s="185">
        <v>41</v>
      </c>
      <c r="E15" s="186">
        <f t="shared" si="1"/>
        <v>5.8238636363636367</v>
      </c>
      <c r="F15" s="119">
        <v>6</v>
      </c>
      <c r="G15" s="114">
        <f t="shared" si="2"/>
        <v>2.8301886792452828</v>
      </c>
      <c r="H15" s="119">
        <v>1038</v>
      </c>
      <c r="I15" s="187">
        <f t="shared" si="3"/>
        <v>4.0109741489238377</v>
      </c>
      <c r="J15" s="46"/>
    </row>
    <row r="16" spans="1:18" ht="12.75" customHeight="1" thickBot="1">
      <c r="A16" s="147"/>
      <c r="B16" s="188"/>
      <c r="C16" s="149"/>
      <c r="D16" s="188"/>
      <c r="E16" s="149"/>
      <c r="F16" s="188"/>
      <c r="G16" s="149"/>
      <c r="H16" s="188"/>
      <c r="I16" s="189"/>
      <c r="J16" s="46"/>
    </row>
    <row r="17" spans="1:10" ht="16.149999999999999" customHeight="1" thickBot="1">
      <c r="A17" s="177" t="s">
        <v>66</v>
      </c>
      <c r="B17" s="178">
        <f>SUM(B8:B16)</f>
        <v>24963</v>
      </c>
      <c r="C17" s="179">
        <v>100</v>
      </c>
      <c r="D17" s="178">
        <f>SUM(D8:D16)</f>
        <v>704</v>
      </c>
      <c r="E17" s="179">
        <v>100</v>
      </c>
      <c r="F17" s="178">
        <f>SUM(F8:F16)</f>
        <v>212</v>
      </c>
      <c r="G17" s="179">
        <v>100</v>
      </c>
      <c r="H17" s="178">
        <f>SUM(H8:H16)</f>
        <v>25879</v>
      </c>
      <c r="I17" s="180">
        <v>100</v>
      </c>
      <c r="J17" s="46"/>
    </row>
    <row r="18" spans="1:10" ht="21.75" customHeight="1">
      <c r="A18" s="175" t="s">
        <v>263</v>
      </c>
      <c r="B18" s="175"/>
      <c r="C18" s="175"/>
      <c r="D18" s="175"/>
      <c r="E18" s="175"/>
      <c r="F18" s="175"/>
      <c r="G18" s="175"/>
      <c r="H18" s="175"/>
      <c r="I18" s="175"/>
    </row>
    <row r="19" spans="1:10" ht="13.5">
      <c r="A19" s="118" t="s">
        <v>76</v>
      </c>
      <c r="B19" s="175"/>
      <c r="C19" s="175"/>
      <c r="D19" s="175"/>
      <c r="E19" s="175"/>
      <c r="F19" s="175"/>
      <c r="G19" s="175"/>
      <c r="H19" s="175"/>
      <c r="I19" s="175"/>
    </row>
    <row r="20" spans="1:10" ht="13.5">
      <c r="A20" s="116" t="s">
        <v>100</v>
      </c>
      <c r="B20" s="176"/>
      <c r="C20" s="176"/>
      <c r="D20" s="118"/>
      <c r="E20" s="118"/>
      <c r="F20" s="131"/>
      <c r="G20" s="131"/>
      <c r="H20" s="116"/>
      <c r="I20" s="116"/>
    </row>
    <row r="21" spans="1:10">
      <c r="A21" s="2"/>
      <c r="B21" s="42"/>
      <c r="C21" s="42"/>
      <c r="D21" s="42"/>
      <c r="E21" s="42"/>
      <c r="F21" s="44"/>
      <c r="G21" s="44"/>
    </row>
    <row r="22" spans="1:10" ht="15.75">
      <c r="A22" s="34"/>
      <c r="B22" s="48"/>
      <c r="C22" s="48"/>
      <c r="D22" s="49"/>
      <c r="E22" s="49"/>
      <c r="F22" s="44"/>
      <c r="G22" s="44"/>
    </row>
    <row r="23" spans="1:10">
      <c r="A23" s="2"/>
      <c r="B23" s="48"/>
      <c r="C23" s="48"/>
      <c r="D23" s="49"/>
      <c r="E23" s="49"/>
      <c r="F23" s="44"/>
      <c r="G23" s="44"/>
    </row>
    <row r="24" spans="1:10" ht="12.75" customHeight="1">
      <c r="A24" s="2"/>
      <c r="B24" s="43"/>
      <c r="C24" s="387"/>
      <c r="D24" s="387"/>
      <c r="E24" s="387"/>
      <c r="F24" s="387"/>
      <c r="G24" s="44"/>
    </row>
    <row r="25" spans="1:10">
      <c r="A25" s="57"/>
      <c r="B25" s="49"/>
      <c r="C25" s="49"/>
      <c r="F25" s="44"/>
      <c r="G25" s="44"/>
    </row>
  </sheetData>
  <mergeCells count="9">
    <mergeCell ref="C24:F24"/>
    <mergeCell ref="A4:I4"/>
    <mergeCell ref="A1:I1"/>
    <mergeCell ref="B6:C6"/>
    <mergeCell ref="D6:E6"/>
    <mergeCell ref="F6:G6"/>
    <mergeCell ref="A3:I3"/>
    <mergeCell ref="A6:A7"/>
    <mergeCell ref="H6:I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K89"/>
  <sheetViews>
    <sheetView showGridLines="0" view="pageBreakPreview" zoomScale="85" zoomScaleNormal="75" zoomScaleSheetLayoutView="85" workbookViewId="0">
      <selection activeCell="A48" sqref="A48"/>
    </sheetView>
  </sheetViews>
  <sheetFormatPr baseColWidth="10" defaultRowHeight="15" customHeight="1"/>
  <cols>
    <col min="1" max="1" width="71.85546875" bestFit="1" customWidth="1"/>
    <col min="2" max="11" width="18.42578125" style="66" customWidth="1"/>
    <col min="12" max="12" width="2.140625" customWidth="1"/>
  </cols>
  <sheetData>
    <row r="1" spans="1:11" ht="18.75">
      <c r="A1" s="405" t="s">
        <v>215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</row>
    <row r="2" spans="1:11" ht="13.5">
      <c r="A2" s="217"/>
      <c r="B2" s="217"/>
      <c r="C2" s="217"/>
      <c r="D2" s="217"/>
      <c r="E2" s="217"/>
      <c r="F2" s="217"/>
      <c r="G2" s="217"/>
      <c r="H2" s="218"/>
      <c r="I2" s="218"/>
      <c r="J2" s="218"/>
      <c r="K2" s="218"/>
    </row>
    <row r="3" spans="1:11" ht="15.75">
      <c r="A3" s="406" t="s">
        <v>273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</row>
    <row r="4" spans="1:11" ht="18.75" thickBot="1">
      <c r="A4" s="93"/>
      <c r="B4" s="93"/>
      <c r="C4" s="93"/>
      <c r="D4" s="93"/>
      <c r="E4" s="93"/>
      <c r="F4" s="93"/>
      <c r="G4" s="93"/>
      <c r="H4" s="93"/>
      <c r="I4" s="92"/>
      <c r="J4" s="92"/>
      <c r="K4" s="92"/>
    </row>
    <row r="5" spans="1:11" ht="39" customHeight="1">
      <c r="A5" s="407" t="s">
        <v>17</v>
      </c>
      <c r="B5" s="213" t="s">
        <v>165</v>
      </c>
      <c r="C5" s="213" t="s">
        <v>133</v>
      </c>
      <c r="D5" s="213" t="s">
        <v>166</v>
      </c>
      <c r="E5" s="213" t="s">
        <v>167</v>
      </c>
      <c r="F5" s="213" t="s">
        <v>168</v>
      </c>
      <c r="G5" s="213" t="s">
        <v>169</v>
      </c>
      <c r="H5" s="213" t="s">
        <v>135</v>
      </c>
      <c r="I5" s="213" t="s">
        <v>20</v>
      </c>
      <c r="J5" s="213" t="s">
        <v>136</v>
      </c>
      <c r="K5" s="214" t="s">
        <v>170</v>
      </c>
    </row>
    <row r="6" spans="1:11" thickBot="1">
      <c r="A6" s="408"/>
      <c r="B6" s="215" t="s">
        <v>1</v>
      </c>
      <c r="C6" s="215" t="s">
        <v>72</v>
      </c>
      <c r="D6" s="215" t="s">
        <v>72</v>
      </c>
      <c r="E6" s="215" t="s">
        <v>72</v>
      </c>
      <c r="F6" s="215" t="s">
        <v>72</v>
      </c>
      <c r="G6" s="215" t="s">
        <v>72</v>
      </c>
      <c r="H6" s="215" t="s">
        <v>72</v>
      </c>
      <c r="I6" s="215" t="s">
        <v>72</v>
      </c>
      <c r="J6" s="215" t="s">
        <v>171</v>
      </c>
      <c r="K6" s="216" t="s">
        <v>171</v>
      </c>
    </row>
    <row r="7" spans="1:11" ht="12.75" customHeight="1">
      <c r="A7" s="200"/>
      <c r="B7" s="174"/>
      <c r="C7" s="201"/>
      <c r="D7" s="201"/>
      <c r="E7" s="201"/>
      <c r="F7" s="201"/>
      <c r="G7" s="201"/>
      <c r="H7" s="201"/>
      <c r="I7" s="201"/>
      <c r="J7" s="202"/>
      <c r="K7" s="203"/>
    </row>
    <row r="8" spans="1:11" s="9" customFormat="1" ht="22.5" customHeight="1">
      <c r="A8" s="204" t="s">
        <v>172</v>
      </c>
      <c r="B8" s="205">
        <v>24654</v>
      </c>
      <c r="C8" s="206">
        <v>109442244</v>
      </c>
      <c r="D8" s="206">
        <v>103675825</v>
      </c>
      <c r="E8" s="206">
        <v>19165781</v>
      </c>
      <c r="F8" s="206">
        <v>7374073</v>
      </c>
      <c r="G8" s="206">
        <v>91603711</v>
      </c>
      <c r="H8" s="206">
        <v>4019534</v>
      </c>
      <c r="I8" s="206">
        <v>11791708</v>
      </c>
      <c r="J8" s="206">
        <v>401190</v>
      </c>
      <c r="K8" s="207">
        <v>384927</v>
      </c>
    </row>
    <row r="9" spans="1:11" ht="21.75" customHeight="1">
      <c r="A9" s="208" t="s">
        <v>173</v>
      </c>
      <c r="B9" s="174">
        <v>3459</v>
      </c>
      <c r="C9" s="201">
        <v>31031991</v>
      </c>
      <c r="D9" s="201">
        <v>29836653</v>
      </c>
      <c r="E9" s="201">
        <v>5674758</v>
      </c>
      <c r="F9" s="201">
        <v>2217834</v>
      </c>
      <c r="G9" s="201">
        <v>25835329</v>
      </c>
      <c r="H9" s="201">
        <v>1058206</v>
      </c>
      <c r="I9" s="201">
        <v>3456924</v>
      </c>
      <c r="J9" s="201">
        <v>114120</v>
      </c>
      <c r="K9" s="203">
        <v>112355</v>
      </c>
    </row>
    <row r="10" spans="1:11" ht="13.5">
      <c r="A10" s="208" t="s">
        <v>174</v>
      </c>
      <c r="B10" s="174">
        <v>616</v>
      </c>
      <c r="C10" s="201">
        <v>6870798</v>
      </c>
      <c r="D10" s="201">
        <v>6291018</v>
      </c>
      <c r="E10" s="201">
        <v>1133412</v>
      </c>
      <c r="F10" s="201">
        <v>419657</v>
      </c>
      <c r="G10" s="201">
        <v>5782930</v>
      </c>
      <c r="H10" s="201">
        <v>172235</v>
      </c>
      <c r="I10" s="201">
        <v>713755</v>
      </c>
      <c r="J10" s="201">
        <v>24325</v>
      </c>
      <c r="K10" s="203">
        <v>24089</v>
      </c>
    </row>
    <row r="11" spans="1:11" ht="13.5">
      <c r="A11" s="208" t="s">
        <v>175</v>
      </c>
      <c r="B11" s="174">
        <v>1428</v>
      </c>
      <c r="C11" s="201">
        <v>11318866</v>
      </c>
      <c r="D11" s="201">
        <v>10774337</v>
      </c>
      <c r="E11" s="201">
        <v>1986630</v>
      </c>
      <c r="F11" s="201">
        <v>838073</v>
      </c>
      <c r="G11" s="201">
        <v>9430994</v>
      </c>
      <c r="H11" s="201">
        <v>505640</v>
      </c>
      <c r="I11" s="201">
        <v>1148557</v>
      </c>
      <c r="J11" s="201">
        <v>42368</v>
      </c>
      <c r="K11" s="203">
        <v>41582</v>
      </c>
    </row>
    <row r="12" spans="1:11" ht="13.5">
      <c r="A12" s="208" t="s">
        <v>176</v>
      </c>
      <c r="B12" s="174">
        <v>1656</v>
      </c>
      <c r="C12" s="201">
        <v>9856320</v>
      </c>
      <c r="D12" s="201">
        <v>8488308</v>
      </c>
      <c r="E12" s="201">
        <v>913039</v>
      </c>
      <c r="F12" s="201">
        <v>454260</v>
      </c>
      <c r="G12" s="201">
        <v>8818937</v>
      </c>
      <c r="H12" s="201">
        <v>254445</v>
      </c>
      <c r="I12" s="201">
        <v>458779</v>
      </c>
      <c r="J12" s="201">
        <v>14443</v>
      </c>
      <c r="K12" s="203">
        <v>13486</v>
      </c>
    </row>
    <row r="13" spans="1:11" ht="13.5">
      <c r="A13" s="208" t="s">
        <v>177</v>
      </c>
      <c r="B13" s="174">
        <v>1629</v>
      </c>
      <c r="C13" s="201">
        <v>9921690</v>
      </c>
      <c r="D13" s="201">
        <v>9514200</v>
      </c>
      <c r="E13" s="201">
        <v>1650382</v>
      </c>
      <c r="F13" s="201">
        <v>636154</v>
      </c>
      <c r="G13" s="201">
        <v>8471128</v>
      </c>
      <c r="H13" s="201">
        <v>351086</v>
      </c>
      <c r="I13" s="201">
        <v>1014228</v>
      </c>
      <c r="J13" s="201">
        <v>28933</v>
      </c>
      <c r="K13" s="203">
        <v>27848</v>
      </c>
    </row>
    <row r="14" spans="1:11" ht="13.5">
      <c r="A14" s="208" t="s">
        <v>178</v>
      </c>
      <c r="B14" s="174">
        <v>383</v>
      </c>
      <c r="C14" s="201">
        <v>3616173</v>
      </c>
      <c r="D14" s="201">
        <v>3457265</v>
      </c>
      <c r="E14" s="201">
        <v>460490</v>
      </c>
      <c r="F14" s="201">
        <v>189690</v>
      </c>
      <c r="G14" s="201">
        <v>3199344</v>
      </c>
      <c r="H14" s="201">
        <v>98938</v>
      </c>
      <c r="I14" s="201">
        <v>270800</v>
      </c>
      <c r="J14" s="201">
        <v>6749</v>
      </c>
      <c r="K14" s="203">
        <v>6509</v>
      </c>
    </row>
    <row r="15" spans="1:11" ht="13.5">
      <c r="A15" s="208" t="s">
        <v>179</v>
      </c>
      <c r="B15" s="174">
        <v>11545</v>
      </c>
      <c r="C15" s="201">
        <v>8635207</v>
      </c>
      <c r="D15" s="201">
        <v>8514584</v>
      </c>
      <c r="E15" s="201">
        <v>2766733</v>
      </c>
      <c r="F15" s="201">
        <v>679548</v>
      </c>
      <c r="G15" s="201">
        <v>5997933</v>
      </c>
      <c r="H15" s="201">
        <v>559231</v>
      </c>
      <c r="I15" s="201">
        <v>2087185</v>
      </c>
      <c r="J15" s="201">
        <v>95533</v>
      </c>
      <c r="K15" s="203">
        <v>86530</v>
      </c>
    </row>
    <row r="16" spans="1:11" ht="13.5">
      <c r="A16" s="208" t="s">
        <v>180</v>
      </c>
      <c r="B16" s="174">
        <v>3175</v>
      </c>
      <c r="C16" s="201">
        <v>13445068</v>
      </c>
      <c r="D16" s="201">
        <v>12835125</v>
      </c>
      <c r="E16" s="201">
        <v>3182896</v>
      </c>
      <c r="F16" s="201">
        <v>1164729</v>
      </c>
      <c r="G16" s="201">
        <v>10550297</v>
      </c>
      <c r="H16" s="201">
        <v>712581</v>
      </c>
      <c r="I16" s="201">
        <v>2018168</v>
      </c>
      <c r="J16" s="201">
        <v>58727</v>
      </c>
      <c r="K16" s="203">
        <v>56806</v>
      </c>
    </row>
    <row r="17" spans="1:11" ht="13.5">
      <c r="A17" s="208" t="s">
        <v>181</v>
      </c>
      <c r="B17" s="174">
        <v>764</v>
      </c>
      <c r="C17" s="201">
        <v>14746131</v>
      </c>
      <c r="D17" s="201">
        <v>13964333</v>
      </c>
      <c r="E17" s="201">
        <v>1397440</v>
      </c>
      <c r="F17" s="201">
        <v>774128</v>
      </c>
      <c r="G17" s="201">
        <v>13516820</v>
      </c>
      <c r="H17" s="201">
        <v>307171</v>
      </c>
      <c r="I17" s="201">
        <v>623312</v>
      </c>
      <c r="J17" s="201">
        <v>15993</v>
      </c>
      <c r="K17" s="203">
        <v>15721</v>
      </c>
    </row>
    <row r="18" spans="1:11" ht="12.75" customHeight="1">
      <c r="A18" s="118"/>
      <c r="B18" s="174"/>
      <c r="C18" s="201"/>
      <c r="D18" s="201"/>
      <c r="E18" s="201"/>
      <c r="F18" s="201"/>
      <c r="G18" s="201"/>
      <c r="H18" s="201"/>
      <c r="I18" s="201"/>
      <c r="J18" s="201"/>
      <c r="K18" s="203"/>
    </row>
    <row r="19" spans="1:11" s="9" customFormat="1" ht="13.5">
      <c r="A19" s="204" t="s">
        <v>182</v>
      </c>
      <c r="B19" s="205">
        <v>4863</v>
      </c>
      <c r="C19" s="206">
        <v>16911909</v>
      </c>
      <c r="D19" s="206">
        <v>16270756</v>
      </c>
      <c r="E19" s="206">
        <v>4419638</v>
      </c>
      <c r="F19" s="206">
        <v>1983923</v>
      </c>
      <c r="G19" s="206">
        <v>12918268</v>
      </c>
      <c r="H19" s="206">
        <v>943409</v>
      </c>
      <c r="I19" s="206">
        <v>2435715</v>
      </c>
      <c r="J19" s="206">
        <v>58678</v>
      </c>
      <c r="K19" s="207">
        <v>55698</v>
      </c>
    </row>
    <row r="20" spans="1:11" ht="21.75" customHeight="1">
      <c r="A20" s="208" t="s">
        <v>183</v>
      </c>
      <c r="B20" s="174">
        <v>4863</v>
      </c>
      <c r="C20" s="201">
        <v>16911909</v>
      </c>
      <c r="D20" s="201">
        <v>16270756</v>
      </c>
      <c r="E20" s="201">
        <v>4419638</v>
      </c>
      <c r="F20" s="201">
        <v>1983923</v>
      </c>
      <c r="G20" s="201">
        <v>12918268</v>
      </c>
      <c r="H20" s="201">
        <v>943409</v>
      </c>
      <c r="I20" s="201">
        <v>2435715</v>
      </c>
      <c r="J20" s="201">
        <v>58678</v>
      </c>
      <c r="K20" s="203">
        <v>55698</v>
      </c>
    </row>
    <row r="21" spans="1:11" ht="14.25" thickBot="1">
      <c r="A21" s="209"/>
      <c r="B21" s="210"/>
      <c r="C21" s="211"/>
      <c r="D21" s="211"/>
      <c r="E21" s="211"/>
      <c r="F21" s="211"/>
      <c r="G21" s="211"/>
      <c r="H21" s="211"/>
      <c r="I21" s="211"/>
      <c r="J21" s="211"/>
      <c r="K21" s="212"/>
    </row>
    <row r="22" spans="1:11" ht="16.5">
      <c r="A22" s="83" t="s">
        <v>277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</row>
    <row r="23" spans="1:11" ht="16.5">
      <c r="A23" s="373" t="s">
        <v>278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</row>
    <row r="24" spans="1:11" ht="16.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1:11" ht="14.25">
      <c r="A25" s="65"/>
    </row>
    <row r="26" spans="1:11" ht="33.75" customHeight="1">
      <c r="A26" s="39"/>
    </row>
    <row r="27" spans="1:11" ht="15.75">
      <c r="A27" s="406" t="s">
        <v>274</v>
      </c>
      <c r="B27" s="406"/>
      <c r="C27" s="406"/>
      <c r="D27" s="406"/>
      <c r="E27" s="406"/>
      <c r="F27" s="406"/>
      <c r="G27" s="406"/>
      <c r="H27" s="406"/>
      <c r="I27" s="406"/>
      <c r="J27" s="406"/>
      <c r="K27" s="406"/>
    </row>
    <row r="28" spans="1:11" ht="12.75"/>
    <row r="29" spans="1:11" ht="13.5" thickBot="1">
      <c r="A29" s="9"/>
    </row>
    <row r="30" spans="1:11" ht="39" customHeight="1">
      <c r="A30" s="407" t="s">
        <v>17</v>
      </c>
      <c r="B30" s="213" t="s">
        <v>165</v>
      </c>
      <c r="C30" s="213" t="s">
        <v>133</v>
      </c>
      <c r="D30" s="213" t="s">
        <v>166</v>
      </c>
      <c r="E30" s="213" t="s">
        <v>167</v>
      </c>
      <c r="F30" s="213" t="s">
        <v>168</v>
      </c>
      <c r="G30" s="213" t="s">
        <v>169</v>
      </c>
      <c r="H30" s="213" t="s">
        <v>135</v>
      </c>
      <c r="I30" s="213" t="s">
        <v>20</v>
      </c>
      <c r="J30" s="213" t="s">
        <v>136</v>
      </c>
      <c r="K30" s="214" t="s">
        <v>170</v>
      </c>
    </row>
    <row r="31" spans="1:11" thickBot="1">
      <c r="A31" s="408"/>
      <c r="B31" s="215" t="s">
        <v>1</v>
      </c>
      <c r="C31" s="215" t="s">
        <v>72</v>
      </c>
      <c r="D31" s="215" t="s">
        <v>72</v>
      </c>
      <c r="E31" s="215" t="s">
        <v>72</v>
      </c>
      <c r="F31" s="215" t="s">
        <v>72</v>
      </c>
      <c r="G31" s="215" t="s">
        <v>72</v>
      </c>
      <c r="H31" s="215" t="s">
        <v>72</v>
      </c>
      <c r="I31" s="215" t="s">
        <v>72</v>
      </c>
      <c r="J31" s="215" t="s">
        <v>171</v>
      </c>
      <c r="K31" s="216" t="s">
        <v>171</v>
      </c>
    </row>
    <row r="32" spans="1:11" ht="12.75" customHeight="1">
      <c r="A32" s="196"/>
      <c r="B32" s="152"/>
      <c r="C32" s="197"/>
      <c r="D32" s="197"/>
      <c r="E32" s="197"/>
      <c r="F32" s="197"/>
      <c r="G32" s="197"/>
      <c r="H32" s="197"/>
      <c r="I32" s="197"/>
      <c r="J32" s="198"/>
      <c r="K32" s="199"/>
    </row>
    <row r="33" spans="1:11" s="9" customFormat="1" ht="22.5" customHeight="1">
      <c r="A33" s="204" t="s">
        <v>172</v>
      </c>
      <c r="B33" s="205">
        <v>25429</v>
      </c>
      <c r="C33" s="206">
        <v>121672374</v>
      </c>
      <c r="D33" s="206">
        <v>116522100</v>
      </c>
      <c r="E33" s="206">
        <v>21930042</v>
      </c>
      <c r="F33" s="206">
        <v>9482963</v>
      </c>
      <c r="G33" s="206">
        <v>102945822</v>
      </c>
      <c r="H33" s="206">
        <v>4158150</v>
      </c>
      <c r="I33" s="206">
        <v>12447079</v>
      </c>
      <c r="J33" s="206">
        <v>419172</v>
      </c>
      <c r="K33" s="207">
        <v>402508</v>
      </c>
    </row>
    <row r="34" spans="1:11" ht="21.75" customHeight="1">
      <c r="A34" s="208" t="s">
        <v>173</v>
      </c>
      <c r="B34" s="174">
        <v>3481</v>
      </c>
      <c r="C34" s="201">
        <v>33218159</v>
      </c>
      <c r="D34" s="201">
        <v>31805047</v>
      </c>
      <c r="E34" s="201">
        <v>5761113</v>
      </c>
      <c r="F34" s="201">
        <v>2127640</v>
      </c>
      <c r="G34" s="201">
        <v>28074483</v>
      </c>
      <c r="H34" s="201">
        <v>1129138</v>
      </c>
      <c r="I34" s="201">
        <v>3633472</v>
      </c>
      <c r="J34" s="201">
        <v>118340</v>
      </c>
      <c r="K34" s="203">
        <v>116463</v>
      </c>
    </row>
    <row r="35" spans="1:11" ht="13.5">
      <c r="A35" s="208" t="s">
        <v>174</v>
      </c>
      <c r="B35" s="174">
        <v>580</v>
      </c>
      <c r="C35" s="201">
        <v>7498372</v>
      </c>
      <c r="D35" s="201">
        <v>6961859</v>
      </c>
      <c r="E35" s="201">
        <v>1196439</v>
      </c>
      <c r="F35" s="201">
        <v>440398</v>
      </c>
      <c r="G35" s="201">
        <v>6508806</v>
      </c>
      <c r="H35" s="201">
        <v>208812</v>
      </c>
      <c r="I35" s="201">
        <v>756041</v>
      </c>
      <c r="J35" s="201">
        <v>26042</v>
      </c>
      <c r="K35" s="203">
        <v>25815</v>
      </c>
    </row>
    <row r="36" spans="1:11" ht="13.5">
      <c r="A36" s="208" t="s">
        <v>175</v>
      </c>
      <c r="B36" s="174">
        <v>1440</v>
      </c>
      <c r="C36" s="201">
        <v>11725383</v>
      </c>
      <c r="D36" s="201">
        <v>11371832</v>
      </c>
      <c r="E36" s="201">
        <v>2084397</v>
      </c>
      <c r="F36" s="201">
        <v>880630</v>
      </c>
      <c r="G36" s="201">
        <v>9853124</v>
      </c>
      <c r="H36" s="201">
        <v>464813</v>
      </c>
      <c r="I36" s="201">
        <v>1203767</v>
      </c>
      <c r="J36" s="201">
        <v>43615</v>
      </c>
      <c r="K36" s="203">
        <v>42776</v>
      </c>
    </row>
    <row r="37" spans="1:11" ht="13.5">
      <c r="A37" s="208" t="s">
        <v>176</v>
      </c>
      <c r="B37" s="174">
        <v>1701</v>
      </c>
      <c r="C37" s="201">
        <v>12229649</v>
      </c>
      <c r="D37" s="201">
        <v>11393473</v>
      </c>
      <c r="E37" s="201">
        <v>955671</v>
      </c>
      <c r="F37" s="201">
        <v>458545</v>
      </c>
      <c r="G37" s="201">
        <v>11923710</v>
      </c>
      <c r="H37" s="201">
        <v>311689</v>
      </c>
      <c r="I37" s="201">
        <v>497126</v>
      </c>
      <c r="J37" s="201">
        <v>15074</v>
      </c>
      <c r="K37" s="203">
        <v>14291</v>
      </c>
    </row>
    <row r="38" spans="1:11" ht="13.5">
      <c r="A38" s="208" t="s">
        <v>177</v>
      </c>
      <c r="B38" s="174">
        <v>1722</v>
      </c>
      <c r="C38" s="201">
        <v>10663185</v>
      </c>
      <c r="D38" s="201">
        <v>10152800</v>
      </c>
      <c r="E38" s="201">
        <v>1700457</v>
      </c>
      <c r="F38" s="201">
        <v>589613</v>
      </c>
      <c r="G38" s="201">
        <v>9174704</v>
      </c>
      <c r="H38" s="201">
        <v>428977</v>
      </c>
      <c r="I38" s="201">
        <v>1110844</v>
      </c>
      <c r="J38" s="201">
        <v>30295</v>
      </c>
      <c r="K38" s="203">
        <v>28885</v>
      </c>
    </row>
    <row r="39" spans="1:11" ht="13.5">
      <c r="A39" s="208" t="s">
        <v>178</v>
      </c>
      <c r="B39" s="174">
        <v>381</v>
      </c>
      <c r="C39" s="201">
        <v>4173688</v>
      </c>
      <c r="D39" s="201">
        <v>4028111</v>
      </c>
      <c r="E39" s="201">
        <v>510300</v>
      </c>
      <c r="F39" s="201">
        <v>230405</v>
      </c>
      <c r="G39" s="201">
        <v>3901002</v>
      </c>
      <c r="H39" s="201">
        <v>130801</v>
      </c>
      <c r="I39" s="201">
        <v>279895</v>
      </c>
      <c r="J39" s="201">
        <v>6854</v>
      </c>
      <c r="K39" s="203">
        <v>6608</v>
      </c>
    </row>
    <row r="40" spans="1:11" ht="13.5">
      <c r="A40" s="208" t="s">
        <v>179</v>
      </c>
      <c r="B40" s="174">
        <v>11952</v>
      </c>
      <c r="C40" s="201">
        <v>9411821</v>
      </c>
      <c r="D40" s="201">
        <v>9387752</v>
      </c>
      <c r="E40" s="201">
        <v>3093514</v>
      </c>
      <c r="F40" s="201">
        <v>852101</v>
      </c>
      <c r="G40" s="201">
        <v>6523624</v>
      </c>
      <c r="H40" s="201">
        <v>513696</v>
      </c>
      <c r="I40" s="201">
        <v>2241413</v>
      </c>
      <c r="J40" s="201">
        <v>100174</v>
      </c>
      <c r="K40" s="203">
        <v>91151</v>
      </c>
    </row>
    <row r="41" spans="1:11" ht="13.5">
      <c r="A41" s="208" t="s">
        <v>180</v>
      </c>
      <c r="B41" s="174">
        <v>3420</v>
      </c>
      <c r="C41" s="201">
        <v>14980769</v>
      </c>
      <c r="D41" s="201">
        <v>14337775</v>
      </c>
      <c r="E41" s="201">
        <v>3441565</v>
      </c>
      <c r="F41" s="201">
        <v>1345905</v>
      </c>
      <c r="G41" s="201">
        <v>11933084</v>
      </c>
      <c r="H41" s="201">
        <v>616249</v>
      </c>
      <c r="I41" s="201">
        <v>2095661</v>
      </c>
      <c r="J41" s="201">
        <v>61784</v>
      </c>
      <c r="K41" s="203">
        <v>59908</v>
      </c>
    </row>
    <row r="42" spans="1:11" ht="13.5">
      <c r="A42" s="208" t="s">
        <v>181</v>
      </c>
      <c r="B42" s="174">
        <v>752</v>
      </c>
      <c r="C42" s="201">
        <v>17771348</v>
      </c>
      <c r="D42" s="201">
        <v>17083452</v>
      </c>
      <c r="E42" s="201">
        <v>3186585</v>
      </c>
      <c r="F42" s="201">
        <v>2557725</v>
      </c>
      <c r="G42" s="201">
        <v>15053286</v>
      </c>
      <c r="H42" s="201">
        <v>353975</v>
      </c>
      <c r="I42" s="201">
        <v>628860</v>
      </c>
      <c r="J42" s="201">
        <v>16994</v>
      </c>
      <c r="K42" s="203">
        <v>16610</v>
      </c>
    </row>
    <row r="43" spans="1:11" ht="13.5">
      <c r="A43" s="208"/>
      <c r="B43" s="174"/>
      <c r="C43" s="201"/>
      <c r="D43" s="201"/>
      <c r="E43" s="201"/>
      <c r="F43" s="201"/>
      <c r="G43" s="201"/>
      <c r="H43" s="201"/>
      <c r="I43" s="201"/>
      <c r="J43" s="201"/>
      <c r="K43" s="203"/>
    </row>
    <row r="44" spans="1:11" s="9" customFormat="1" ht="13.5">
      <c r="A44" s="204" t="s">
        <v>182</v>
      </c>
      <c r="B44" s="205">
        <v>5118</v>
      </c>
      <c r="C44" s="205">
        <v>20400892</v>
      </c>
      <c r="D44" s="205">
        <v>19975007</v>
      </c>
      <c r="E44" s="205">
        <v>5296376</v>
      </c>
      <c r="F44" s="205">
        <v>2740927</v>
      </c>
      <c r="G44" s="205">
        <v>15736102</v>
      </c>
      <c r="H44" s="205">
        <v>924097</v>
      </c>
      <c r="I44" s="205">
        <v>2555449</v>
      </c>
      <c r="J44" s="205">
        <v>60266</v>
      </c>
      <c r="K44" s="205">
        <v>57129</v>
      </c>
    </row>
    <row r="45" spans="1:11" ht="21.75" customHeight="1">
      <c r="A45" s="208" t="s">
        <v>183</v>
      </c>
      <c r="B45" s="174">
        <v>5118</v>
      </c>
      <c r="C45" s="201">
        <v>20400892</v>
      </c>
      <c r="D45" s="201">
        <v>19975007</v>
      </c>
      <c r="E45" s="201">
        <v>5296376</v>
      </c>
      <c r="F45" s="201">
        <v>2740927</v>
      </c>
      <c r="G45" s="201">
        <v>15736102</v>
      </c>
      <c r="H45" s="201">
        <v>924097</v>
      </c>
      <c r="I45" s="201">
        <v>2555449</v>
      </c>
      <c r="J45" s="201">
        <v>60266</v>
      </c>
      <c r="K45" s="203">
        <v>57129</v>
      </c>
    </row>
    <row r="46" spans="1:11" ht="14.25" thickBot="1">
      <c r="A46" s="209"/>
      <c r="B46" s="210"/>
      <c r="C46" s="211"/>
      <c r="D46" s="211"/>
      <c r="E46" s="211"/>
      <c r="F46" s="211"/>
      <c r="G46" s="211"/>
      <c r="H46" s="211"/>
      <c r="I46" s="211"/>
      <c r="J46" s="211"/>
      <c r="K46" s="212"/>
    </row>
    <row r="47" spans="1:11" ht="13.5">
      <c r="A47" s="118" t="s">
        <v>276</v>
      </c>
      <c r="B47" s="219"/>
      <c r="C47" s="219"/>
      <c r="D47" s="220"/>
      <c r="E47" s="220"/>
      <c r="F47" s="220"/>
      <c r="G47" s="220"/>
      <c r="H47" s="220"/>
      <c r="I47" s="220"/>
      <c r="J47" s="220"/>
      <c r="K47" s="220"/>
    </row>
    <row r="48" spans="1:11" ht="13.5">
      <c r="A48" s="373" t="s">
        <v>278</v>
      </c>
      <c r="B48" s="221"/>
      <c r="C48" s="221"/>
      <c r="D48" s="222"/>
      <c r="E48" s="221"/>
      <c r="F48" s="221"/>
      <c r="G48" s="223"/>
      <c r="H48" s="223"/>
      <c r="I48" s="223"/>
      <c r="J48" s="223"/>
      <c r="K48" s="223"/>
    </row>
    <row r="49" spans="1:6">
      <c r="A49" s="118" t="s">
        <v>275</v>
      </c>
      <c r="B49" s="15"/>
      <c r="C49" s="15"/>
      <c r="D49" s="15"/>
      <c r="E49" s="15"/>
      <c r="F49" s="45"/>
    </row>
    <row r="50" spans="1:6" ht="12.75">
      <c r="A50" s="39"/>
      <c r="B50" s="44"/>
      <c r="C50" s="44"/>
      <c r="D50" s="45"/>
      <c r="E50" s="45"/>
      <c r="F50" s="45"/>
    </row>
    <row r="51" spans="1:6" ht="12.75">
      <c r="A51" s="39"/>
      <c r="B51" s="44"/>
      <c r="C51" s="44"/>
      <c r="D51" s="45"/>
      <c r="E51" s="45"/>
      <c r="F51" s="45"/>
    </row>
    <row r="58" spans="1:6" ht="12.75"/>
    <row r="59" spans="1:6" ht="12.75"/>
    <row r="60" spans="1:6" ht="12.75"/>
    <row r="61" spans="1:6" ht="12.75"/>
    <row r="62" spans="1:6" ht="12.75"/>
    <row r="63" spans="1:6" ht="12.75"/>
    <row r="64" spans="1:6" ht="12.75"/>
    <row r="65" ht="12.75"/>
    <row r="66" ht="12.75"/>
    <row r="67" ht="12.75"/>
    <row r="68" ht="12.75"/>
    <row r="69" ht="12.75"/>
    <row r="70" ht="12.75"/>
    <row r="71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</sheetData>
  <mergeCells count="5">
    <mergeCell ref="A1:K1"/>
    <mergeCell ref="A3:K3"/>
    <mergeCell ref="A27:K27"/>
    <mergeCell ref="A5:A6"/>
    <mergeCell ref="A30:A31"/>
  </mergeCells>
  <hyperlinks>
    <hyperlink ref="A23" r:id="rId1" xr:uid="{00000000-0004-0000-0400-000000000000}"/>
    <hyperlink ref="A48" r:id="rId2" xr:uid="{5E6431AF-0862-4883-9FEA-31D26365796A}"/>
  </hyperlinks>
  <printOptions horizontalCentered="1"/>
  <pageMargins left="0.41" right="0.27" top="0.59055118110236227" bottom="0.98425196850393704" header="0" footer="0"/>
  <pageSetup paperSize="9" scale="54" orientation="landscape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pageSetUpPr fitToPage="1"/>
  </sheetPr>
  <dimension ref="A1:F115"/>
  <sheetViews>
    <sheetView showGridLines="0" view="pageBreakPreview" topLeftCell="A25" zoomScaleNormal="75" zoomScaleSheetLayoutView="100" workbookViewId="0">
      <selection activeCell="J46" sqref="J46"/>
    </sheetView>
  </sheetViews>
  <sheetFormatPr baseColWidth="10" defaultColWidth="8.42578125" defaultRowHeight="15" customHeight="1"/>
  <cols>
    <col min="1" max="1" width="41.85546875" style="39" customWidth="1"/>
    <col min="2" max="4" width="19" style="44" customWidth="1"/>
    <col min="5" max="6" width="19" style="45" customWidth="1"/>
    <col min="7" max="16384" width="8.42578125" style="39"/>
  </cols>
  <sheetData>
    <row r="1" spans="1:6" s="13" customFormat="1" ht="18" customHeight="1">
      <c r="A1" s="377" t="s">
        <v>215</v>
      </c>
      <c r="B1" s="377"/>
      <c r="C1" s="377"/>
      <c r="D1" s="377"/>
      <c r="E1" s="377"/>
      <c r="F1" s="377"/>
    </row>
    <row r="2" spans="1:6" ht="12.75" customHeight="1">
      <c r="A2" s="224"/>
      <c r="B2" s="104"/>
      <c r="C2" s="225"/>
      <c r="D2" s="225"/>
      <c r="E2" s="225"/>
      <c r="F2" s="225"/>
    </row>
    <row r="3" spans="1:6" ht="15" customHeight="1">
      <c r="A3" s="385" t="s">
        <v>279</v>
      </c>
      <c r="B3" s="385"/>
      <c r="C3" s="385"/>
      <c r="D3" s="385"/>
      <c r="E3" s="385"/>
      <c r="F3" s="385"/>
    </row>
    <row r="4" spans="1:6" ht="13.5" customHeight="1" thickBot="1">
      <c r="A4" s="95"/>
      <c r="B4" s="95"/>
      <c r="C4" s="95"/>
      <c r="D4" s="95"/>
      <c r="E4" s="95"/>
      <c r="F4" s="95"/>
    </row>
    <row r="5" spans="1:6" ht="43.5" customHeight="1">
      <c r="A5" s="410" t="s">
        <v>0</v>
      </c>
      <c r="B5" s="237" t="s">
        <v>132</v>
      </c>
      <c r="C5" s="237" t="s">
        <v>133</v>
      </c>
      <c r="D5" s="237" t="s">
        <v>134</v>
      </c>
      <c r="E5" s="237" t="s">
        <v>135</v>
      </c>
      <c r="F5" s="238" t="s">
        <v>136</v>
      </c>
    </row>
    <row r="6" spans="1:6" ht="28.5" customHeight="1" thickBot="1">
      <c r="A6" s="411"/>
      <c r="B6" s="239" t="s">
        <v>137</v>
      </c>
      <c r="C6" s="239" t="s">
        <v>72</v>
      </c>
      <c r="D6" s="239" t="s">
        <v>72</v>
      </c>
      <c r="E6" s="239" t="s">
        <v>72</v>
      </c>
      <c r="F6" s="240" t="s">
        <v>171</v>
      </c>
    </row>
    <row r="7" spans="1:6" ht="16.5" customHeight="1">
      <c r="A7" s="228" t="s">
        <v>138</v>
      </c>
      <c r="B7" s="183">
        <v>5520</v>
      </c>
      <c r="C7" s="183">
        <v>13653684</v>
      </c>
      <c r="D7" s="183">
        <v>992731</v>
      </c>
      <c r="E7" s="183">
        <v>405297</v>
      </c>
      <c r="F7" s="229">
        <v>52301</v>
      </c>
    </row>
    <row r="8" spans="1:6" ht="14.1" customHeight="1">
      <c r="A8" s="230" t="s">
        <v>139</v>
      </c>
      <c r="B8" s="119">
        <v>976</v>
      </c>
      <c r="C8" s="119">
        <v>6660129</v>
      </c>
      <c r="D8" s="119">
        <v>376624</v>
      </c>
      <c r="E8" s="119">
        <v>257164</v>
      </c>
      <c r="F8" s="231">
        <v>17488</v>
      </c>
    </row>
    <row r="9" spans="1:6" ht="14.1" customHeight="1">
      <c r="A9" s="232" t="s">
        <v>140</v>
      </c>
      <c r="B9" s="119">
        <v>650</v>
      </c>
      <c r="C9" s="119">
        <v>1785119</v>
      </c>
      <c r="D9" s="119">
        <v>150155</v>
      </c>
      <c r="E9" s="119">
        <v>63623</v>
      </c>
      <c r="F9" s="231">
        <v>6695</v>
      </c>
    </row>
    <row r="10" spans="1:6" ht="14.1" customHeight="1">
      <c r="A10" s="230" t="s">
        <v>141</v>
      </c>
      <c r="B10" s="119">
        <v>536</v>
      </c>
      <c r="C10" s="119">
        <v>376855</v>
      </c>
      <c r="D10" s="119">
        <v>61580</v>
      </c>
      <c r="E10" s="119">
        <v>11765</v>
      </c>
      <c r="F10" s="231">
        <v>3860</v>
      </c>
    </row>
    <row r="11" spans="1:6" ht="14.1" customHeight="1">
      <c r="A11" s="230" t="s">
        <v>142</v>
      </c>
      <c r="B11" s="119">
        <v>939</v>
      </c>
      <c r="C11" s="119">
        <v>839524</v>
      </c>
      <c r="D11" s="119">
        <v>140268</v>
      </c>
      <c r="E11" s="119">
        <v>42025</v>
      </c>
      <c r="F11" s="231">
        <v>8694</v>
      </c>
    </row>
    <row r="12" spans="1:6" ht="14.1" customHeight="1">
      <c r="A12" s="230" t="s">
        <v>252</v>
      </c>
      <c r="B12" s="119">
        <v>401</v>
      </c>
      <c r="C12" s="119">
        <v>1591930</v>
      </c>
      <c r="D12" s="119">
        <v>148994</v>
      </c>
      <c r="E12" s="119">
        <v>45153</v>
      </c>
      <c r="F12" s="231">
        <v>5812</v>
      </c>
    </row>
    <row r="13" spans="1:6" ht="14.1" customHeight="1">
      <c r="A13" s="230" t="s">
        <v>143</v>
      </c>
      <c r="B13" s="119">
        <v>2683</v>
      </c>
      <c r="C13" s="119">
        <v>10015386</v>
      </c>
      <c r="D13" s="119">
        <v>893132</v>
      </c>
      <c r="E13" s="119">
        <v>426741</v>
      </c>
      <c r="F13" s="231">
        <v>36471</v>
      </c>
    </row>
    <row r="14" spans="1:6" ht="14.1" customHeight="1">
      <c r="A14" s="232" t="s">
        <v>144</v>
      </c>
      <c r="B14" s="119">
        <v>2032</v>
      </c>
      <c r="C14" s="119">
        <v>6641223</v>
      </c>
      <c r="D14" s="119">
        <v>487827</v>
      </c>
      <c r="E14" s="119">
        <v>219971</v>
      </c>
      <c r="F14" s="231">
        <v>22909</v>
      </c>
    </row>
    <row r="15" spans="1:6" ht="14.1" customHeight="1">
      <c r="A15" s="232" t="s">
        <v>145</v>
      </c>
      <c r="B15" s="119">
        <v>3524</v>
      </c>
      <c r="C15" s="119">
        <v>26399184</v>
      </c>
      <c r="D15" s="119">
        <v>2072190</v>
      </c>
      <c r="E15" s="119">
        <v>819296</v>
      </c>
      <c r="F15" s="231">
        <v>80681</v>
      </c>
    </row>
    <row r="16" spans="1:6" ht="14.1" customHeight="1">
      <c r="A16" s="232" t="s">
        <v>146</v>
      </c>
      <c r="B16" s="119">
        <v>2497</v>
      </c>
      <c r="C16" s="119">
        <v>9019907</v>
      </c>
      <c r="D16" s="119">
        <v>818440</v>
      </c>
      <c r="E16" s="119">
        <v>361777</v>
      </c>
      <c r="F16" s="231">
        <v>38126</v>
      </c>
    </row>
    <row r="17" spans="1:6" ht="14.1" customHeight="1">
      <c r="A17" s="232" t="s">
        <v>147</v>
      </c>
      <c r="B17" s="119">
        <v>1256</v>
      </c>
      <c r="C17" s="119">
        <v>2740818</v>
      </c>
      <c r="D17" s="119">
        <v>191179</v>
      </c>
      <c r="E17" s="119">
        <v>65277</v>
      </c>
      <c r="F17" s="231">
        <v>10319</v>
      </c>
    </row>
    <row r="18" spans="1:6" ht="14.1" customHeight="1">
      <c r="A18" s="232" t="s">
        <v>148</v>
      </c>
      <c r="B18" s="119">
        <v>2108</v>
      </c>
      <c r="C18" s="119">
        <v>8925410</v>
      </c>
      <c r="D18" s="119">
        <v>644125</v>
      </c>
      <c r="E18" s="119">
        <v>230758</v>
      </c>
      <c r="F18" s="231">
        <v>31368</v>
      </c>
    </row>
    <row r="19" spans="1:6" ht="14.1" customHeight="1">
      <c r="A19" s="230" t="s">
        <v>149</v>
      </c>
      <c r="B19" s="119">
        <v>1586</v>
      </c>
      <c r="C19" s="119">
        <v>5258691</v>
      </c>
      <c r="D19" s="119">
        <v>491443</v>
      </c>
      <c r="E19" s="119">
        <v>128075</v>
      </c>
      <c r="F19" s="231">
        <v>21098</v>
      </c>
    </row>
    <row r="20" spans="1:6" ht="14.1" customHeight="1">
      <c r="A20" s="230" t="s">
        <v>150</v>
      </c>
      <c r="B20" s="119">
        <v>1079</v>
      </c>
      <c r="C20" s="119">
        <v>6399279</v>
      </c>
      <c r="D20" s="119">
        <v>536181</v>
      </c>
      <c r="E20" s="119">
        <v>306614</v>
      </c>
      <c r="F20" s="231">
        <v>23972</v>
      </c>
    </row>
    <row r="21" spans="1:6" ht="14.1" customHeight="1">
      <c r="A21" s="232" t="s">
        <v>151</v>
      </c>
      <c r="B21" s="119">
        <v>502</v>
      </c>
      <c r="C21" s="119">
        <v>3581788</v>
      </c>
      <c r="D21" s="119">
        <v>326349</v>
      </c>
      <c r="E21" s="119">
        <v>229208</v>
      </c>
      <c r="F21" s="231">
        <v>14336</v>
      </c>
    </row>
    <row r="22" spans="1:6" ht="14.1" customHeight="1">
      <c r="A22" s="232" t="s">
        <v>152</v>
      </c>
      <c r="B22" s="233">
        <v>1001</v>
      </c>
      <c r="C22" s="119">
        <v>2905724</v>
      </c>
      <c r="D22" s="119">
        <v>291687</v>
      </c>
      <c r="E22" s="119">
        <v>78619</v>
      </c>
      <c r="F22" s="231">
        <v>11176</v>
      </c>
    </row>
    <row r="23" spans="1:6" ht="14.1" customHeight="1">
      <c r="A23" s="232" t="s">
        <v>153</v>
      </c>
      <c r="B23" s="119">
        <v>310</v>
      </c>
      <c r="C23" s="119">
        <v>1229791</v>
      </c>
      <c r="D23" s="119">
        <v>103293</v>
      </c>
      <c r="E23" s="119">
        <v>59356</v>
      </c>
      <c r="F23" s="231">
        <v>4530</v>
      </c>
    </row>
    <row r="24" spans="1:6" ht="12.75" customHeight="1">
      <c r="A24" s="232" t="s">
        <v>154</v>
      </c>
      <c r="B24" s="119">
        <v>13</v>
      </c>
      <c r="C24" s="119">
        <v>14078</v>
      </c>
      <c r="D24" s="119">
        <v>3012</v>
      </c>
      <c r="E24" s="119">
        <v>268</v>
      </c>
      <c r="F24" s="231">
        <v>174</v>
      </c>
    </row>
    <row r="25" spans="1:6" ht="12.75" customHeight="1" thickBot="1">
      <c r="A25" s="234" t="s">
        <v>225</v>
      </c>
      <c r="B25" s="188">
        <v>23</v>
      </c>
      <c r="C25" s="188">
        <v>3287</v>
      </c>
      <c r="D25" s="188">
        <v>921</v>
      </c>
      <c r="E25" s="188">
        <v>14</v>
      </c>
      <c r="F25" s="235">
        <v>99</v>
      </c>
    </row>
    <row r="26" spans="1:6" ht="12.75" customHeight="1">
      <c r="A26" s="118" t="s">
        <v>277</v>
      </c>
      <c r="B26" s="84"/>
      <c r="C26" s="94"/>
      <c r="D26" s="226"/>
      <c r="E26" s="227"/>
      <c r="F26" s="227"/>
    </row>
    <row r="27" spans="1:6" ht="12.75" customHeight="1">
      <c r="A27" s="373" t="s">
        <v>278</v>
      </c>
      <c r="B27" s="84"/>
      <c r="C27" s="94"/>
      <c r="D27" s="96"/>
      <c r="E27" s="96"/>
      <c r="F27" s="96"/>
    </row>
    <row r="28" spans="1:6" ht="12.75" customHeight="1">
      <c r="A28" s="118" t="s">
        <v>281</v>
      </c>
      <c r="B28" s="84"/>
      <c r="C28" s="94"/>
      <c r="D28" s="94"/>
      <c r="E28" s="94"/>
      <c r="F28" s="94"/>
    </row>
    <row r="29" spans="1:6" ht="12.75" customHeight="1">
      <c r="A29" s="409"/>
      <c r="B29" s="409"/>
      <c r="C29" s="409"/>
      <c r="D29" s="409"/>
      <c r="E29" s="409"/>
      <c r="F29" s="409"/>
    </row>
    <row r="30" spans="1:6" ht="12.75" customHeight="1">
      <c r="A30" s="84"/>
      <c r="B30" s="84"/>
      <c r="C30" s="84"/>
      <c r="D30" s="84"/>
      <c r="E30" s="84"/>
      <c r="F30" s="84"/>
    </row>
    <row r="31" spans="1:6" ht="15.75">
      <c r="A31" s="385" t="s">
        <v>280</v>
      </c>
      <c r="B31" s="385"/>
      <c r="C31" s="385"/>
      <c r="D31" s="385"/>
      <c r="E31" s="385"/>
      <c r="F31" s="385"/>
    </row>
    <row r="32" spans="1:6" ht="13.15" customHeight="1" thickBot="1">
      <c r="A32" s="95"/>
      <c r="B32" s="95"/>
      <c r="C32" s="95"/>
      <c r="D32" s="95"/>
      <c r="E32" s="95"/>
      <c r="F32" s="95"/>
    </row>
    <row r="33" spans="1:6" ht="42.6" customHeight="1">
      <c r="A33" s="410" t="s">
        <v>0</v>
      </c>
      <c r="B33" s="237" t="s">
        <v>132</v>
      </c>
      <c r="C33" s="237" t="s">
        <v>133</v>
      </c>
      <c r="D33" s="237" t="s">
        <v>134</v>
      </c>
      <c r="E33" s="237" t="s">
        <v>135</v>
      </c>
      <c r="F33" s="238" t="s">
        <v>136</v>
      </c>
    </row>
    <row r="34" spans="1:6" ht="25.5" customHeight="1" thickBot="1">
      <c r="A34" s="411"/>
      <c r="B34" s="239" t="s">
        <v>137</v>
      </c>
      <c r="C34" s="239" t="s">
        <v>72</v>
      </c>
      <c r="D34" s="239" t="s">
        <v>72</v>
      </c>
      <c r="E34" s="239" t="s">
        <v>72</v>
      </c>
      <c r="F34" s="240" t="s">
        <v>171</v>
      </c>
    </row>
    <row r="35" spans="1:6" ht="22.5" customHeight="1">
      <c r="A35" s="228" t="s">
        <v>4</v>
      </c>
      <c r="B35" s="183">
        <v>6232</v>
      </c>
      <c r="C35" s="183">
        <v>16240093</v>
      </c>
      <c r="D35" s="183">
        <v>1086176</v>
      </c>
      <c r="E35" s="183">
        <v>522845</v>
      </c>
      <c r="F35" s="229">
        <v>56332</v>
      </c>
    </row>
    <row r="36" spans="1:6" ht="14.1" customHeight="1">
      <c r="A36" s="230" t="s">
        <v>5</v>
      </c>
      <c r="B36" s="119">
        <v>1139</v>
      </c>
      <c r="C36" s="119">
        <v>7259671</v>
      </c>
      <c r="D36" s="119">
        <v>398845</v>
      </c>
      <c r="E36" s="119">
        <v>181963</v>
      </c>
      <c r="F36" s="231">
        <v>17734</v>
      </c>
    </row>
    <row r="37" spans="1:6" ht="14.1" customHeight="1">
      <c r="A37" s="232" t="s">
        <v>216</v>
      </c>
      <c r="B37" s="119">
        <v>702</v>
      </c>
      <c r="C37" s="119">
        <v>1922301</v>
      </c>
      <c r="D37" s="119">
        <v>162463</v>
      </c>
      <c r="E37" s="119">
        <v>51155</v>
      </c>
      <c r="F37" s="231">
        <v>7216</v>
      </c>
    </row>
    <row r="38" spans="1:6" ht="14.1" customHeight="1">
      <c r="A38" s="230" t="s">
        <v>217</v>
      </c>
      <c r="B38" s="119">
        <v>563</v>
      </c>
      <c r="C38" s="119">
        <v>461456</v>
      </c>
      <c r="D38" s="119">
        <v>71587</v>
      </c>
      <c r="E38" s="119">
        <v>12410</v>
      </c>
      <c r="F38" s="231">
        <v>4039</v>
      </c>
    </row>
    <row r="39" spans="1:6" ht="14.1" customHeight="1">
      <c r="A39" s="230" t="s">
        <v>6</v>
      </c>
      <c r="B39" s="119">
        <v>871</v>
      </c>
      <c r="C39" s="119">
        <v>883606</v>
      </c>
      <c r="D39" s="119">
        <v>144501</v>
      </c>
      <c r="E39" s="119">
        <v>43973</v>
      </c>
      <c r="F39" s="231">
        <v>8603</v>
      </c>
    </row>
    <row r="40" spans="1:6" ht="14.1" customHeight="1">
      <c r="A40" s="230" t="s">
        <v>7</v>
      </c>
      <c r="B40" s="119">
        <v>402</v>
      </c>
      <c r="C40" s="119">
        <v>1673040</v>
      </c>
      <c r="D40" s="119">
        <v>151967</v>
      </c>
      <c r="E40" s="119">
        <v>48253</v>
      </c>
      <c r="F40" s="231">
        <v>5951</v>
      </c>
    </row>
    <row r="41" spans="1:6" ht="14.1" customHeight="1">
      <c r="A41" s="230" t="s">
        <v>8</v>
      </c>
      <c r="B41" s="119">
        <v>2725</v>
      </c>
      <c r="C41" s="119">
        <v>11046634</v>
      </c>
      <c r="D41" s="119">
        <v>916901</v>
      </c>
      <c r="E41" s="119">
        <v>370041</v>
      </c>
      <c r="F41" s="231">
        <v>37626</v>
      </c>
    </row>
    <row r="42" spans="1:6" ht="14.1" customHeight="1">
      <c r="A42" s="232" t="s">
        <v>218</v>
      </c>
      <c r="B42" s="119">
        <v>2219</v>
      </c>
      <c r="C42" s="119">
        <v>7244915</v>
      </c>
      <c r="D42" s="119">
        <v>525572</v>
      </c>
      <c r="E42" s="119">
        <v>282557</v>
      </c>
      <c r="F42" s="231">
        <v>24329</v>
      </c>
    </row>
    <row r="43" spans="1:6" ht="14.1" customHeight="1">
      <c r="A43" s="232" t="s">
        <v>10</v>
      </c>
      <c r="B43" s="119">
        <v>3927</v>
      </c>
      <c r="C43" s="119">
        <v>28947469</v>
      </c>
      <c r="D43" s="119">
        <v>2228771</v>
      </c>
      <c r="E43" s="119">
        <v>979235</v>
      </c>
      <c r="F43" s="231">
        <v>82901</v>
      </c>
    </row>
    <row r="44" spans="1:6" ht="14.1" customHeight="1">
      <c r="A44" s="232" t="s">
        <v>219</v>
      </c>
      <c r="B44" s="119">
        <v>2796</v>
      </c>
      <c r="C44" s="119">
        <v>9714769</v>
      </c>
      <c r="D44" s="119">
        <v>877610</v>
      </c>
      <c r="E44" s="119">
        <v>397541</v>
      </c>
      <c r="F44" s="231">
        <v>39256</v>
      </c>
    </row>
    <row r="45" spans="1:6" ht="14.1" customHeight="1">
      <c r="A45" s="232" t="s">
        <v>11</v>
      </c>
      <c r="B45" s="119">
        <v>1328</v>
      </c>
      <c r="C45" s="119">
        <v>2831086</v>
      </c>
      <c r="D45" s="119">
        <v>190071</v>
      </c>
      <c r="E45" s="119">
        <v>78862</v>
      </c>
      <c r="F45" s="231">
        <v>10535</v>
      </c>
    </row>
    <row r="46" spans="1:6" ht="14.1" customHeight="1">
      <c r="A46" s="232" t="s">
        <v>12</v>
      </c>
      <c r="B46" s="119">
        <v>2375</v>
      </c>
      <c r="C46" s="119">
        <v>9610073</v>
      </c>
      <c r="D46" s="119">
        <v>675303</v>
      </c>
      <c r="E46" s="119">
        <v>264879</v>
      </c>
      <c r="F46" s="231">
        <v>32669</v>
      </c>
    </row>
    <row r="47" spans="1:6" ht="14.1" customHeight="1">
      <c r="A47" s="230" t="s">
        <v>220</v>
      </c>
      <c r="B47" s="119">
        <v>1851</v>
      </c>
      <c r="C47" s="119">
        <v>5425040</v>
      </c>
      <c r="D47" s="119">
        <v>524253</v>
      </c>
      <c r="E47" s="119">
        <v>123785</v>
      </c>
      <c r="F47" s="231">
        <v>22088</v>
      </c>
    </row>
    <row r="48" spans="1:6" ht="14.1" customHeight="1">
      <c r="A48" s="230" t="s">
        <v>221</v>
      </c>
      <c r="B48" s="119">
        <v>1169</v>
      </c>
      <c r="C48" s="119">
        <v>6714004</v>
      </c>
      <c r="D48" s="119">
        <v>568007</v>
      </c>
      <c r="E48" s="119">
        <v>215492</v>
      </c>
      <c r="F48" s="231">
        <v>25596</v>
      </c>
    </row>
    <row r="49" spans="1:6" ht="14.1" customHeight="1">
      <c r="A49" s="232" t="s">
        <v>222</v>
      </c>
      <c r="B49" s="119">
        <v>518</v>
      </c>
      <c r="C49" s="119">
        <v>3930477</v>
      </c>
      <c r="D49" s="119">
        <v>348814</v>
      </c>
      <c r="E49" s="119">
        <v>265780</v>
      </c>
      <c r="F49" s="231">
        <v>14771</v>
      </c>
    </row>
    <row r="50" spans="1:6" ht="14.1" customHeight="1">
      <c r="A50" s="232" t="s">
        <v>13</v>
      </c>
      <c r="B50" s="119">
        <v>909</v>
      </c>
      <c r="C50" s="119">
        <v>2917491</v>
      </c>
      <c r="D50" s="119">
        <v>290749</v>
      </c>
      <c r="E50" s="119">
        <v>92243</v>
      </c>
      <c r="F50" s="231">
        <v>11614</v>
      </c>
    </row>
    <row r="51" spans="1:6" ht="14.1" customHeight="1">
      <c r="A51" s="232" t="s">
        <v>223</v>
      </c>
      <c r="B51" s="233">
        <v>431</v>
      </c>
      <c r="C51" s="119">
        <v>1337346</v>
      </c>
      <c r="D51" s="119">
        <v>114322</v>
      </c>
      <c r="E51" s="119">
        <v>60099</v>
      </c>
      <c r="F51" s="231">
        <v>5090</v>
      </c>
    </row>
    <row r="52" spans="1:6" ht="13.5">
      <c r="A52" s="232" t="s">
        <v>224</v>
      </c>
      <c r="B52" s="119">
        <v>15</v>
      </c>
      <c r="C52" s="119">
        <v>16904</v>
      </c>
      <c r="D52" s="119">
        <v>3096</v>
      </c>
      <c r="E52" s="119">
        <v>267</v>
      </c>
      <c r="F52" s="231">
        <v>163</v>
      </c>
    </row>
    <row r="53" spans="1:6" ht="14.25" thickBot="1">
      <c r="A53" s="234" t="s">
        <v>225</v>
      </c>
      <c r="B53" s="188">
        <v>16</v>
      </c>
      <c r="C53" s="188">
        <v>4409</v>
      </c>
      <c r="D53" s="188">
        <v>1068</v>
      </c>
      <c r="E53" s="188">
        <v>57</v>
      </c>
      <c r="F53" s="235">
        <v>111</v>
      </c>
    </row>
    <row r="54" spans="1:6" ht="21" customHeight="1">
      <c r="A54" s="118" t="s">
        <v>276</v>
      </c>
      <c r="B54" s="133"/>
      <c r="C54" s="236"/>
      <c r="D54" s="94"/>
      <c r="E54" s="94"/>
      <c r="F54" s="94"/>
    </row>
    <row r="55" spans="1:6" ht="13.5">
      <c r="A55" s="373" t="s">
        <v>278</v>
      </c>
      <c r="B55" s="133"/>
      <c r="C55" s="236"/>
      <c r="D55" s="94"/>
      <c r="E55" s="94"/>
      <c r="F55" s="94"/>
    </row>
    <row r="56" spans="1:6" ht="13.15" customHeight="1">
      <c r="A56" s="118" t="s">
        <v>281</v>
      </c>
      <c r="B56" s="133"/>
      <c r="C56" s="236"/>
      <c r="D56" s="94"/>
      <c r="E56" s="94"/>
      <c r="F56" s="94"/>
    </row>
    <row r="57" spans="1:6" ht="15" customHeight="1">
      <c r="A57" s="21"/>
      <c r="B57" s="20"/>
      <c r="C57" s="22"/>
      <c r="D57" s="22"/>
      <c r="E57" s="22"/>
      <c r="F57" s="22"/>
    </row>
    <row r="58" spans="1:6" ht="15" customHeight="1">
      <c r="A58" s="21"/>
      <c r="B58" s="20"/>
      <c r="C58" s="23"/>
      <c r="D58" s="23"/>
      <c r="E58" s="23"/>
      <c r="F58" s="23"/>
    </row>
    <row r="59" spans="1:6" ht="7.5" customHeight="1">
      <c r="A59" s="21"/>
      <c r="B59" s="20"/>
      <c r="C59" s="23"/>
      <c r="D59" s="23"/>
      <c r="E59" s="23"/>
      <c r="F59" s="23"/>
    </row>
    <row r="60" spans="1:6" ht="12.75" hidden="1">
      <c r="A60" s="21"/>
      <c r="B60" s="20"/>
      <c r="C60" s="23"/>
      <c r="D60" s="23"/>
      <c r="E60" s="23"/>
      <c r="F60" s="23"/>
    </row>
    <row r="61" spans="1:6" ht="15" customHeight="1">
      <c r="A61" s="21"/>
      <c r="B61" s="20"/>
      <c r="C61" s="23"/>
      <c r="D61" s="23"/>
      <c r="E61" s="23"/>
      <c r="F61" s="23"/>
    </row>
    <row r="62" spans="1:6" ht="12.75">
      <c r="A62" s="21"/>
      <c r="B62" s="20"/>
      <c r="C62" s="23"/>
      <c r="D62" s="23"/>
      <c r="E62" s="23"/>
      <c r="F62" s="23"/>
    </row>
    <row r="63" spans="1:6" ht="39" customHeight="1">
      <c r="A63" s="21"/>
      <c r="B63" s="20"/>
      <c r="C63" s="23"/>
      <c r="D63" s="23"/>
      <c r="E63" s="23"/>
      <c r="F63" s="23"/>
    </row>
    <row r="64" spans="1:6" ht="15" customHeight="1">
      <c r="A64" s="21"/>
      <c r="B64" s="20"/>
      <c r="C64" s="23"/>
      <c r="D64" s="23"/>
      <c r="E64" s="23"/>
      <c r="F64" s="23"/>
    </row>
    <row r="65" spans="1:6" ht="15" customHeight="1">
      <c r="A65" s="21"/>
      <c r="B65" s="20"/>
      <c r="C65" s="23"/>
      <c r="D65" s="23"/>
      <c r="E65" s="23"/>
      <c r="F65" s="23"/>
    </row>
    <row r="66" spans="1:6" ht="15" customHeight="1">
      <c r="A66" s="21"/>
      <c r="B66" s="20"/>
      <c r="C66" s="23"/>
      <c r="D66" s="23"/>
      <c r="E66" s="23"/>
      <c r="F66" s="23"/>
    </row>
    <row r="67" spans="1:6" ht="15" customHeight="1">
      <c r="A67" s="21"/>
      <c r="B67" s="20"/>
      <c r="C67" s="23"/>
      <c r="D67" s="23"/>
      <c r="E67" s="23"/>
      <c r="F67" s="23"/>
    </row>
    <row r="68" spans="1:6" ht="15" customHeight="1">
      <c r="A68" s="21"/>
      <c r="B68" s="20"/>
      <c r="C68" s="23"/>
      <c r="D68" s="23"/>
      <c r="E68" s="23"/>
      <c r="F68" s="23"/>
    </row>
    <row r="69" spans="1:6" ht="15" customHeight="1">
      <c r="A69" s="21"/>
      <c r="B69" s="20"/>
      <c r="C69" s="23"/>
      <c r="D69" s="23"/>
      <c r="E69" s="23"/>
      <c r="F69" s="23"/>
    </row>
    <row r="70" spans="1:6" ht="15" customHeight="1">
      <c r="C70" s="61"/>
      <c r="D70" s="61"/>
      <c r="E70" s="61"/>
      <c r="F70" s="61"/>
    </row>
    <row r="77" spans="1:6" ht="15" customHeight="1">
      <c r="C77" s="60"/>
      <c r="D77" s="60"/>
    </row>
    <row r="78" spans="1:6" ht="15" customHeight="1">
      <c r="C78" s="60"/>
      <c r="D78" s="60"/>
    </row>
    <row r="79" spans="1:6" ht="15" customHeight="1">
      <c r="C79" s="60"/>
      <c r="D79" s="60"/>
    </row>
    <row r="80" spans="1:6" ht="15" customHeight="1">
      <c r="C80" s="60"/>
      <c r="D80" s="60"/>
    </row>
    <row r="81" spans="3:4" ht="15" customHeight="1">
      <c r="C81" s="60"/>
      <c r="D81" s="60"/>
    </row>
    <row r="82" spans="3:4" ht="15" customHeight="1">
      <c r="C82" s="60"/>
      <c r="D82" s="60"/>
    </row>
    <row r="83" spans="3:4" ht="15" customHeight="1">
      <c r="C83" s="60"/>
      <c r="D83" s="60"/>
    </row>
    <row r="84" spans="3:4" ht="15" customHeight="1">
      <c r="C84" s="60"/>
      <c r="D84" s="60"/>
    </row>
    <row r="85" spans="3:4" ht="15" customHeight="1">
      <c r="C85" s="60"/>
      <c r="D85" s="60"/>
    </row>
    <row r="86" spans="3:4" ht="15" customHeight="1">
      <c r="C86" s="60"/>
      <c r="D86" s="60"/>
    </row>
    <row r="87" spans="3:4" ht="15" customHeight="1">
      <c r="C87" s="60"/>
      <c r="D87" s="60"/>
    </row>
    <row r="88" spans="3:4" ht="15" customHeight="1">
      <c r="C88" s="60"/>
      <c r="D88" s="60"/>
    </row>
    <row r="89" spans="3:4" ht="15" customHeight="1">
      <c r="C89" s="60"/>
      <c r="D89" s="60"/>
    </row>
    <row r="90" spans="3:4" ht="15" customHeight="1">
      <c r="C90" s="60"/>
      <c r="D90" s="60"/>
    </row>
    <row r="91" spans="3:4" ht="15" customHeight="1">
      <c r="C91" s="60"/>
      <c r="D91" s="60"/>
    </row>
    <row r="92" spans="3:4" ht="15" customHeight="1">
      <c r="C92" s="60"/>
      <c r="D92" s="60"/>
    </row>
    <row r="93" spans="3:4" ht="15" customHeight="1">
      <c r="C93" s="60"/>
      <c r="D93" s="60"/>
    </row>
    <row r="94" spans="3:4" ht="15" customHeight="1">
      <c r="C94" s="60"/>
      <c r="D94" s="60"/>
    </row>
    <row r="95" spans="3:4" ht="15" customHeight="1">
      <c r="D95" s="60"/>
    </row>
    <row r="98" spans="5:5" ht="15" customHeight="1">
      <c r="E98" s="44"/>
    </row>
    <row r="99" spans="5:5" ht="15" customHeight="1">
      <c r="E99" s="44"/>
    </row>
    <row r="100" spans="5:5" ht="15" customHeight="1">
      <c r="E100" s="44"/>
    </row>
    <row r="101" spans="5:5" ht="15" customHeight="1">
      <c r="E101" s="44"/>
    </row>
    <row r="102" spans="5:5" ht="15" customHeight="1">
      <c r="E102" s="44"/>
    </row>
    <row r="103" spans="5:5" ht="15" customHeight="1">
      <c r="E103" s="44"/>
    </row>
    <row r="104" spans="5:5" ht="15" customHeight="1">
      <c r="E104" s="44"/>
    </row>
    <row r="105" spans="5:5" ht="15" customHeight="1">
      <c r="E105" s="44"/>
    </row>
    <row r="106" spans="5:5" ht="15" customHeight="1">
      <c r="E106" s="44"/>
    </row>
    <row r="107" spans="5:5" ht="15" customHeight="1">
      <c r="E107" s="44"/>
    </row>
    <row r="108" spans="5:5" ht="15" customHeight="1">
      <c r="E108" s="44"/>
    </row>
    <row r="109" spans="5:5" ht="15" customHeight="1">
      <c r="E109" s="44"/>
    </row>
    <row r="110" spans="5:5" ht="15" customHeight="1">
      <c r="E110" s="44"/>
    </row>
    <row r="111" spans="5:5" ht="15" customHeight="1">
      <c r="E111" s="44"/>
    </row>
    <row r="112" spans="5:5" ht="15" customHeight="1">
      <c r="E112" s="44"/>
    </row>
    <row r="113" spans="5:5" ht="15" customHeight="1">
      <c r="E113" s="44"/>
    </row>
    <row r="114" spans="5:5" ht="15" customHeight="1">
      <c r="E114" s="44"/>
    </row>
    <row r="115" spans="5:5" ht="15" customHeight="1">
      <c r="E115" s="44"/>
    </row>
  </sheetData>
  <mergeCells count="6">
    <mergeCell ref="A31:F31"/>
    <mergeCell ref="A29:F29"/>
    <mergeCell ref="A1:F1"/>
    <mergeCell ref="A3:F3"/>
    <mergeCell ref="A33:A34"/>
    <mergeCell ref="A5:A6"/>
  </mergeCells>
  <phoneticPr fontId="11" type="noConversion"/>
  <hyperlinks>
    <hyperlink ref="A27" r:id="rId1" xr:uid="{04B76EE9-D2E8-4F9B-B0CA-C5CD72505A77}"/>
    <hyperlink ref="A55" r:id="rId2" xr:uid="{056F8006-43DE-49AF-9461-9C80C8E2B4D5}"/>
  </hyperlinks>
  <printOptions horizontalCentered="1"/>
  <pageMargins left="0.78740157480314965" right="0.78740157480314965" top="0.59055118110236227" bottom="0.98425196850393704" header="0" footer="0"/>
  <pageSetup paperSize="9" scale="60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11">
    <pageSetUpPr fitToPage="1"/>
  </sheetPr>
  <dimension ref="A1:M25"/>
  <sheetViews>
    <sheetView showGridLines="0" tabSelected="1" view="pageBreakPreview" topLeftCell="A28" zoomScale="115" zoomScaleNormal="75" zoomScaleSheetLayoutView="115" workbookViewId="0">
      <selection activeCell="J49" sqref="J49"/>
    </sheetView>
  </sheetViews>
  <sheetFormatPr baseColWidth="10" defaultColWidth="11.42578125" defaultRowHeight="12.75"/>
  <cols>
    <col min="1" max="1" width="85" style="39" customWidth="1"/>
    <col min="2" max="7" width="16.42578125" style="45" customWidth="1"/>
    <col min="8" max="8" width="4.7109375" style="39" customWidth="1"/>
    <col min="9" max="16384" width="11.42578125" style="39"/>
  </cols>
  <sheetData>
    <row r="1" spans="1:11" s="13" customFormat="1" ht="18" customHeight="1">
      <c r="A1" s="377" t="s">
        <v>215</v>
      </c>
      <c r="B1" s="377"/>
      <c r="C1" s="377"/>
      <c r="D1" s="377"/>
      <c r="E1" s="377"/>
      <c r="F1" s="377"/>
      <c r="G1" s="377"/>
    </row>
    <row r="2" spans="1:11" ht="12.75" customHeight="1">
      <c r="A2" s="103"/>
      <c r="B2" s="104"/>
      <c r="C2" s="104"/>
      <c r="D2" s="104"/>
      <c r="E2" s="104"/>
      <c r="F2" s="104"/>
      <c r="G2" s="104"/>
    </row>
    <row r="3" spans="1:11" ht="15" customHeight="1">
      <c r="A3" s="385" t="s">
        <v>244</v>
      </c>
      <c r="B3" s="385"/>
      <c r="C3" s="385"/>
      <c r="D3" s="385"/>
      <c r="E3" s="385"/>
      <c r="F3" s="385"/>
      <c r="G3" s="385"/>
      <c r="H3" s="27"/>
      <c r="I3" s="27"/>
      <c r="J3" s="47"/>
    </row>
    <row r="4" spans="1:11" ht="12.75" customHeight="1" thickBot="1">
      <c r="A4" s="88"/>
      <c r="B4" s="88"/>
      <c r="C4" s="88"/>
      <c r="D4" s="88"/>
      <c r="E4" s="88"/>
      <c r="F4" s="88"/>
      <c r="G4" s="166"/>
      <c r="H4" s="47"/>
      <c r="I4" s="47"/>
      <c r="J4" s="47"/>
    </row>
    <row r="5" spans="1:11" ht="30.75" customHeight="1">
      <c r="A5" s="399" t="s">
        <v>64</v>
      </c>
      <c r="B5" s="412">
        <v>2021</v>
      </c>
      <c r="C5" s="412"/>
      <c r="D5" s="413"/>
      <c r="E5" s="412">
        <v>2022</v>
      </c>
      <c r="F5" s="412"/>
      <c r="G5" s="413"/>
    </row>
    <row r="6" spans="1:11" ht="37.5" customHeight="1" thickBot="1">
      <c r="A6" s="400"/>
      <c r="B6" s="194" t="s">
        <v>21</v>
      </c>
      <c r="C6" s="241" t="s">
        <v>22</v>
      </c>
      <c r="D6" s="241" t="s">
        <v>23</v>
      </c>
      <c r="E6" s="194" t="s">
        <v>21</v>
      </c>
      <c r="F6" s="241" t="s">
        <v>22</v>
      </c>
      <c r="G6" s="242" t="s">
        <v>23</v>
      </c>
      <c r="H6" s="45"/>
    </row>
    <row r="7" spans="1:11" ht="18.75" customHeight="1">
      <c r="A7" s="243" t="s">
        <v>77</v>
      </c>
      <c r="B7" s="244">
        <v>99.263833333333324</v>
      </c>
      <c r="C7" s="244">
        <v>107.94833333333332</v>
      </c>
      <c r="D7" s="244">
        <v>103.60608333333334</v>
      </c>
      <c r="E7" s="244">
        <v>104.35983333333333</v>
      </c>
      <c r="F7" s="244">
        <v>105.87150000000001</v>
      </c>
      <c r="G7" s="245">
        <v>105.11566666666668</v>
      </c>
      <c r="I7" s="62"/>
      <c r="J7" s="62"/>
      <c r="K7" s="62"/>
    </row>
    <row r="8" spans="1:11" ht="12.75" customHeight="1">
      <c r="A8" s="246" t="s">
        <v>78</v>
      </c>
      <c r="B8" s="247">
        <v>98.08</v>
      </c>
      <c r="C8" s="247">
        <v>108.59733333333332</v>
      </c>
      <c r="D8" s="247">
        <v>103.33866666666667</v>
      </c>
      <c r="E8" s="247">
        <v>88.938333333333333</v>
      </c>
      <c r="F8" s="247">
        <v>92.140166666666673</v>
      </c>
      <c r="G8" s="248">
        <v>90.539249999999996</v>
      </c>
      <c r="I8" s="62"/>
      <c r="J8" s="62"/>
      <c r="K8" s="62"/>
    </row>
    <row r="9" spans="1:11" ht="12.75" customHeight="1">
      <c r="A9" s="246" t="s">
        <v>79</v>
      </c>
      <c r="B9" s="247">
        <v>90.796000000000006</v>
      </c>
      <c r="C9" s="247">
        <v>109.72283333333333</v>
      </c>
      <c r="D9" s="247">
        <v>100.25941666666665</v>
      </c>
      <c r="E9" s="247">
        <v>92.013666666666666</v>
      </c>
      <c r="F9" s="247">
        <v>104.44199999999999</v>
      </c>
      <c r="G9" s="248">
        <v>98.227833333333308</v>
      </c>
      <c r="I9" s="62"/>
      <c r="J9" s="62"/>
      <c r="K9" s="62"/>
    </row>
    <row r="10" spans="1:11" ht="12.75" customHeight="1">
      <c r="A10" s="246" t="s">
        <v>80</v>
      </c>
      <c r="B10" s="247">
        <v>105.46366666666667</v>
      </c>
      <c r="C10" s="247">
        <v>96.840333333333334</v>
      </c>
      <c r="D10" s="247">
        <v>101.152</v>
      </c>
      <c r="E10" s="247">
        <v>94.249666666666656</v>
      </c>
      <c r="F10" s="247">
        <v>72.930166666666665</v>
      </c>
      <c r="G10" s="248">
        <v>83.589916666666667</v>
      </c>
      <c r="I10" s="62"/>
      <c r="J10" s="62"/>
      <c r="K10" s="62"/>
    </row>
    <row r="11" spans="1:11" ht="12.75" customHeight="1">
      <c r="A11" s="246" t="s">
        <v>61</v>
      </c>
      <c r="B11" s="247">
        <v>104.64149999999999</v>
      </c>
      <c r="C11" s="247">
        <v>97.019499999999994</v>
      </c>
      <c r="D11" s="247">
        <v>100.83049999999999</v>
      </c>
      <c r="E11" s="247">
        <v>104.04683333333334</v>
      </c>
      <c r="F11" s="247">
        <v>99.262500000000003</v>
      </c>
      <c r="G11" s="248">
        <v>101.65466666666667</v>
      </c>
      <c r="I11" s="62"/>
      <c r="J11" s="62"/>
      <c r="K11" s="62"/>
    </row>
    <row r="12" spans="1:11" ht="12.75" customHeight="1">
      <c r="A12" s="246" t="s">
        <v>81</v>
      </c>
      <c r="B12" s="247">
        <v>105.60933333333334</v>
      </c>
      <c r="C12" s="247">
        <v>105.87716666666667</v>
      </c>
      <c r="D12" s="247">
        <v>105.74324999999999</v>
      </c>
      <c r="E12" s="247">
        <v>108.89749999999999</v>
      </c>
      <c r="F12" s="247">
        <v>107.57766666666667</v>
      </c>
      <c r="G12" s="248">
        <v>108.23758333333335</v>
      </c>
      <c r="I12" s="62"/>
      <c r="J12" s="62"/>
      <c r="K12" s="62"/>
    </row>
    <row r="13" spans="1:11" ht="12.75" customHeight="1">
      <c r="A13" s="246" t="s">
        <v>82</v>
      </c>
      <c r="B13" s="247">
        <v>93.441166666666675</v>
      </c>
      <c r="C13" s="247">
        <v>102.79050000000001</v>
      </c>
      <c r="D13" s="247">
        <v>98.115833333333342</v>
      </c>
      <c r="E13" s="247">
        <v>100.313</v>
      </c>
      <c r="F13" s="247">
        <v>102.033</v>
      </c>
      <c r="G13" s="248">
        <v>101.17299999999999</v>
      </c>
      <c r="I13" s="62"/>
      <c r="J13" s="62"/>
      <c r="K13" s="62"/>
    </row>
    <row r="14" spans="1:11" ht="12.75" customHeight="1">
      <c r="A14" s="249" t="s">
        <v>62</v>
      </c>
      <c r="B14" s="247">
        <v>107.89749999999999</v>
      </c>
      <c r="C14" s="247">
        <v>119.4395</v>
      </c>
      <c r="D14" s="247">
        <v>113.66849999999999</v>
      </c>
      <c r="E14" s="247">
        <v>115.60816666666666</v>
      </c>
      <c r="F14" s="247">
        <v>118.20566666666667</v>
      </c>
      <c r="G14" s="248">
        <v>116.90691666666669</v>
      </c>
      <c r="I14" s="62"/>
      <c r="J14" s="62"/>
      <c r="K14" s="62"/>
    </row>
    <row r="15" spans="1:11" ht="12.75" customHeight="1">
      <c r="A15" s="246" t="s">
        <v>83</v>
      </c>
      <c r="B15" s="247">
        <v>111.31233333333334</v>
      </c>
      <c r="C15" s="247">
        <v>116.75750000000001</v>
      </c>
      <c r="D15" s="247">
        <v>114.03491666666667</v>
      </c>
      <c r="E15" s="247">
        <v>109.8695</v>
      </c>
      <c r="F15" s="247">
        <v>111.52733333333333</v>
      </c>
      <c r="G15" s="248">
        <v>110.69841666666666</v>
      </c>
      <c r="I15" s="62"/>
      <c r="J15" s="62"/>
      <c r="K15" s="62"/>
    </row>
    <row r="16" spans="1:11" ht="12.75" customHeight="1">
      <c r="A16" s="250"/>
      <c r="B16" s="247"/>
      <c r="C16" s="247"/>
      <c r="D16" s="247"/>
      <c r="E16" s="251"/>
      <c r="F16" s="251"/>
      <c r="G16" s="248"/>
      <c r="I16" s="62"/>
      <c r="J16" s="62"/>
    </row>
    <row r="17" spans="1:13" ht="12.75" customHeight="1">
      <c r="A17" s="252" t="s">
        <v>67</v>
      </c>
      <c r="B17" s="253">
        <v>100.599</v>
      </c>
      <c r="C17" s="253">
        <v>108.017</v>
      </c>
      <c r="D17" s="253">
        <v>104.30800000000001</v>
      </c>
      <c r="E17" s="253">
        <v>103.45</v>
      </c>
      <c r="F17" s="253">
        <v>104.51</v>
      </c>
      <c r="G17" s="254">
        <v>103.98</v>
      </c>
      <c r="I17" s="62"/>
      <c r="J17" s="62"/>
      <c r="K17" s="62"/>
      <c r="L17" s="62"/>
      <c r="M17" s="62"/>
    </row>
    <row r="18" spans="1:13" ht="12.75" customHeight="1">
      <c r="A18" s="252"/>
      <c r="B18" s="253"/>
      <c r="C18" s="253"/>
      <c r="D18" s="247"/>
      <c r="E18" s="255"/>
      <c r="F18" s="255"/>
      <c r="G18" s="256"/>
      <c r="I18" s="62"/>
      <c r="J18" s="62"/>
    </row>
    <row r="19" spans="1:13" ht="12.75" customHeight="1">
      <c r="A19" s="257"/>
      <c r="B19" s="247"/>
      <c r="C19" s="247"/>
      <c r="D19" s="247"/>
      <c r="E19" s="251"/>
      <c r="F19" s="251"/>
      <c r="G19" s="256"/>
      <c r="I19" s="62"/>
      <c r="J19" s="62"/>
    </row>
    <row r="20" spans="1:13" ht="12.75" customHeight="1">
      <c r="A20" s="258" t="s">
        <v>68</v>
      </c>
      <c r="B20" s="253">
        <v>97.216833333333341</v>
      </c>
      <c r="C20" s="253">
        <v>112.36566666666666</v>
      </c>
      <c r="D20" s="253">
        <v>104.79124999999999</v>
      </c>
      <c r="E20" s="253">
        <v>102.908</v>
      </c>
      <c r="F20" s="253">
        <v>118.91666666666667</v>
      </c>
      <c r="G20" s="254">
        <v>110.91233333333334</v>
      </c>
      <c r="I20" s="62"/>
      <c r="J20" s="62"/>
      <c r="K20" s="62"/>
    </row>
    <row r="21" spans="1:13" ht="12.75" customHeight="1">
      <c r="A21" s="259"/>
      <c r="B21" s="253"/>
      <c r="C21" s="253"/>
      <c r="D21" s="247"/>
      <c r="E21" s="253"/>
      <c r="F21" s="253"/>
      <c r="G21" s="248"/>
      <c r="I21" s="62"/>
      <c r="J21" s="62"/>
    </row>
    <row r="22" spans="1:13" ht="12.75" customHeight="1" thickBot="1">
      <c r="A22" s="260" t="s">
        <v>69</v>
      </c>
      <c r="B22" s="261">
        <v>103.61799999999999</v>
      </c>
      <c r="C22" s="261">
        <v>102.431</v>
      </c>
      <c r="D22" s="261">
        <v>103.02500000000001</v>
      </c>
      <c r="E22" s="261">
        <v>107.31100000000001</v>
      </c>
      <c r="F22" s="261">
        <v>103.685</v>
      </c>
      <c r="G22" s="262">
        <v>105.498</v>
      </c>
      <c r="I22" s="62"/>
      <c r="J22" s="62"/>
    </row>
    <row r="23" spans="1:13" ht="12.75" customHeight="1">
      <c r="A23" s="117" t="s">
        <v>24</v>
      </c>
      <c r="B23" s="263"/>
      <c r="C23" s="263"/>
      <c r="D23" s="263"/>
      <c r="E23" s="263"/>
      <c r="F23" s="263"/>
      <c r="G23" s="263"/>
      <c r="I23" s="62"/>
      <c r="J23" s="62"/>
    </row>
    <row r="24" spans="1:13" ht="12.75" customHeight="1">
      <c r="A24" s="118" t="s">
        <v>65</v>
      </c>
      <c r="B24" s="132"/>
      <c r="C24" s="264"/>
      <c r="D24" s="265"/>
      <c r="E24" s="132"/>
      <c r="F24" s="132"/>
      <c r="G24" s="265"/>
      <c r="I24" s="62"/>
      <c r="J24" s="62"/>
    </row>
    <row r="25" spans="1:13" ht="16.5">
      <c r="A25" s="91"/>
      <c r="B25" s="84"/>
      <c r="C25" s="84"/>
      <c r="D25" s="84"/>
      <c r="E25" s="84"/>
      <c r="F25" s="84"/>
      <c r="G25" s="84"/>
    </row>
  </sheetData>
  <mergeCells count="5">
    <mergeCell ref="A1:G1"/>
    <mergeCell ref="B5:D5"/>
    <mergeCell ref="E5:G5"/>
    <mergeCell ref="A5:A6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52">
    <pageSetUpPr fitToPage="1"/>
  </sheetPr>
  <dimension ref="A1:J25"/>
  <sheetViews>
    <sheetView showGridLines="0" view="pageBreakPreview" zoomScaleNormal="75" zoomScaleSheetLayoutView="100" workbookViewId="0">
      <selection activeCell="D9" sqref="D9"/>
    </sheetView>
  </sheetViews>
  <sheetFormatPr baseColWidth="10" defaultColWidth="11.42578125" defaultRowHeight="12.75"/>
  <cols>
    <col min="1" max="1" width="50.28515625" style="6" customWidth="1"/>
    <col min="2" max="4" width="24.7109375" style="4" customWidth="1"/>
    <col min="5" max="7" width="14.7109375" style="4" customWidth="1"/>
    <col min="8" max="16384" width="11.42578125" style="6"/>
  </cols>
  <sheetData>
    <row r="1" spans="1:10" s="13" customFormat="1" ht="18" customHeight="1">
      <c r="A1" s="377" t="s">
        <v>215</v>
      </c>
      <c r="B1" s="377"/>
      <c r="C1" s="377"/>
      <c r="D1" s="377"/>
      <c r="E1" s="17"/>
      <c r="F1" s="17"/>
      <c r="G1" s="17"/>
    </row>
    <row r="2" spans="1:10" ht="12.75" customHeight="1">
      <c r="A2" s="103"/>
      <c r="B2" s="104"/>
      <c r="C2" s="104"/>
      <c r="D2" s="104"/>
      <c r="E2" s="5"/>
      <c r="F2" s="5"/>
      <c r="G2" s="5"/>
    </row>
    <row r="3" spans="1:10" ht="15" customHeight="1">
      <c r="A3" s="385" t="s">
        <v>245</v>
      </c>
      <c r="B3" s="385"/>
      <c r="C3" s="385"/>
      <c r="D3" s="385"/>
      <c r="E3" s="27"/>
      <c r="F3" s="27"/>
      <c r="G3" s="27"/>
      <c r="H3" s="27"/>
      <c r="I3" s="27"/>
      <c r="J3" s="8"/>
    </row>
    <row r="4" spans="1:10" s="3" customFormat="1" ht="15" customHeight="1">
      <c r="A4" s="385" t="s">
        <v>155</v>
      </c>
      <c r="B4" s="385"/>
      <c r="C4" s="385"/>
      <c r="D4" s="385"/>
      <c r="E4" s="14"/>
      <c r="F4" s="14"/>
      <c r="G4" s="14"/>
    </row>
    <row r="5" spans="1:10" ht="12.75" customHeight="1" thickBot="1">
      <c r="A5" s="88"/>
      <c r="B5" s="88"/>
      <c r="C5" s="88"/>
      <c r="D5" s="88"/>
      <c r="E5" s="14"/>
      <c r="F5" s="14"/>
      <c r="G5" s="10"/>
      <c r="H5" s="8"/>
      <c r="I5" s="8"/>
      <c r="J5" s="8"/>
    </row>
    <row r="6" spans="1:10" ht="25.5" customHeight="1">
      <c r="A6" s="399" t="s">
        <v>64</v>
      </c>
      <c r="B6" s="401" t="s">
        <v>271</v>
      </c>
      <c r="C6" s="401"/>
      <c r="D6" s="402"/>
      <c r="E6" s="6"/>
      <c r="F6" s="6"/>
      <c r="G6" s="6"/>
    </row>
    <row r="7" spans="1:10" ht="28.5" customHeight="1" thickBot="1">
      <c r="A7" s="400"/>
      <c r="B7" s="194" t="s">
        <v>21</v>
      </c>
      <c r="C7" s="241" t="s">
        <v>22</v>
      </c>
      <c r="D7" s="242" t="s">
        <v>23</v>
      </c>
      <c r="F7" s="6"/>
      <c r="G7" s="6"/>
    </row>
    <row r="8" spans="1:10" ht="27">
      <c r="A8" s="266" t="s">
        <v>77</v>
      </c>
      <c r="B8" s="244">
        <f>('6.7.1'!E7-'6.7.1'!B7)*100/'6.7.1'!B7</f>
        <v>5.13379327482484</v>
      </c>
      <c r="C8" s="244">
        <f>('6.7.1'!F7-'6.7.1'!C7)*100/'6.7.1'!C7</f>
        <v>-1.9239142182216604</v>
      </c>
      <c r="D8" s="245">
        <f>('6.7.1'!G7-'6.7.1'!D7)*100/'6.7.1'!D7</f>
        <v>1.457041212991842</v>
      </c>
      <c r="E8" s="6"/>
      <c r="F8" s="6"/>
      <c r="G8" s="6"/>
    </row>
    <row r="9" spans="1:10" ht="27">
      <c r="A9" s="246" t="s">
        <v>78</v>
      </c>
      <c r="B9" s="247">
        <f>('6.7.1'!E8-'6.7.1'!B8)*100/'6.7.1'!B8</f>
        <v>-9.320622620989667</v>
      </c>
      <c r="C9" s="247">
        <f>('6.7.1'!F8-'6.7.1'!C8)*100/'6.7.1'!C8</f>
        <v>-15.15430090364403</v>
      </c>
      <c r="D9" s="248">
        <f>('6.7.1'!G8-'6.7.1'!D8)*100/'6.7.1'!D8</f>
        <v>-12.385892986168461</v>
      </c>
      <c r="E9" s="6"/>
      <c r="F9" s="6"/>
      <c r="G9" s="6"/>
    </row>
    <row r="10" spans="1:10" ht="13.5">
      <c r="A10" s="246" t="s">
        <v>79</v>
      </c>
      <c r="B10" s="247">
        <f>('6.7.1'!E9-'6.7.1'!B9)*100/'6.7.1'!B9</f>
        <v>1.3411016638030959</v>
      </c>
      <c r="C10" s="247">
        <f>('6.7.1'!F9-'6.7.1'!C9)*100/'6.7.1'!C9</f>
        <v>-4.8128845864655947</v>
      </c>
      <c r="D10" s="248">
        <f>('6.7.1'!G9-'6.7.1'!D9)*100/'6.7.1'!D9</f>
        <v>-2.0263267041416837</v>
      </c>
      <c r="E10" s="6"/>
      <c r="F10" s="6"/>
      <c r="G10" s="6"/>
    </row>
    <row r="11" spans="1:10" ht="13.5">
      <c r="A11" s="246" t="s">
        <v>80</v>
      </c>
      <c r="B11" s="247">
        <f>('6.7.1'!E10-'6.7.1'!B10)*100/'6.7.1'!B10</f>
        <v>-10.63304581988743</v>
      </c>
      <c r="C11" s="247">
        <f>('6.7.1'!F10-'6.7.1'!C10)*100/'6.7.1'!C10</f>
        <v>-24.690297775375964</v>
      </c>
      <c r="D11" s="248">
        <f>('6.7.1'!G10-'6.7.1'!D10)*100/'6.7.1'!D10</f>
        <v>-17.362072260887906</v>
      </c>
      <c r="E11" s="6"/>
      <c r="F11" s="6"/>
      <c r="G11" s="6"/>
    </row>
    <row r="12" spans="1:10" ht="18" customHeight="1">
      <c r="A12" s="246" t="s">
        <v>61</v>
      </c>
      <c r="B12" s="247">
        <f>('6.7.1'!E11-'6.7.1'!B11)*100/'6.7.1'!B11</f>
        <v>-0.56828950910169918</v>
      </c>
      <c r="C12" s="247">
        <f>('6.7.1'!F11-'6.7.1'!C11)*100/'6.7.1'!C11</f>
        <v>2.3119063693381325</v>
      </c>
      <c r="D12" s="248">
        <f>('6.7.1'!G11-'6.7.1'!D11)*100/'6.7.1'!D11</f>
        <v>0.8173783395566665</v>
      </c>
      <c r="E12" s="6"/>
      <c r="F12" s="6"/>
      <c r="G12" s="6"/>
    </row>
    <row r="13" spans="1:10" ht="27">
      <c r="A13" s="246" t="s">
        <v>81</v>
      </c>
      <c r="B13" s="247">
        <f>('6.7.1'!E12-'6.7.1'!B12)*100/'6.7.1'!B12</f>
        <v>3.1135190071584469</v>
      </c>
      <c r="C13" s="247">
        <f>('6.7.1'!F12-'6.7.1'!C12)*100/'6.7.1'!C12</f>
        <v>1.6061064472509861</v>
      </c>
      <c r="D13" s="248">
        <f>('6.7.1'!G12-'6.7.1'!D12)*100/'6.7.1'!D12</f>
        <v>2.3588582092316615</v>
      </c>
      <c r="E13" s="6"/>
      <c r="F13" s="6"/>
      <c r="G13" s="6"/>
    </row>
    <row r="14" spans="1:10" ht="27">
      <c r="A14" s="246" t="s">
        <v>82</v>
      </c>
      <c r="B14" s="247">
        <f>('6.7.1'!E13-'6.7.1'!B13)*100/'6.7.1'!B13</f>
        <v>7.3541818648811033</v>
      </c>
      <c r="C14" s="247">
        <f>('6.7.1'!F13-'6.7.1'!C13)*100/'6.7.1'!C13</f>
        <v>-0.7369358063245216</v>
      </c>
      <c r="D14" s="248">
        <f>('6.7.1'!G13-'6.7.1'!D13)*100/'6.7.1'!D13</f>
        <v>3.1158749437314524</v>
      </c>
      <c r="E14" s="6"/>
      <c r="F14" s="6"/>
      <c r="G14" s="6"/>
    </row>
    <row r="15" spans="1:10" ht="13.5">
      <c r="A15" s="249" t="s">
        <v>62</v>
      </c>
      <c r="B15" s="247">
        <f>('6.7.1'!E14-'6.7.1'!B14)*100/'6.7.1'!B14</f>
        <v>7.1462885300091932</v>
      </c>
      <c r="C15" s="247">
        <f>('6.7.1'!F14-'6.7.1'!C14)*100/'6.7.1'!C14</f>
        <v>-1.0330195063888601</v>
      </c>
      <c r="D15" s="248">
        <f>('6.7.1'!G14-'6.7.1'!D14)*100/'6.7.1'!D14</f>
        <v>2.8490009691926033</v>
      </c>
      <c r="E15" s="6"/>
      <c r="F15" s="6"/>
      <c r="G15" s="6"/>
    </row>
    <row r="16" spans="1:10" ht="13.5">
      <c r="A16" s="246" t="s">
        <v>83</v>
      </c>
      <c r="B16" s="247">
        <f>('6.7.1'!E15-'6.7.1'!B15)*100/'6.7.1'!B15</f>
        <v>-1.2962025771328183</v>
      </c>
      <c r="C16" s="247">
        <f>('6.7.1'!F15-'6.7.1'!C15)*100/'6.7.1'!C15</f>
        <v>-4.4795123796472822</v>
      </c>
      <c r="D16" s="248">
        <f>('6.7.1'!G15-'6.7.1'!D15)*100/'6.7.1'!D15</f>
        <v>-2.9258582349412117</v>
      </c>
      <c r="E16" s="6"/>
      <c r="F16" s="6"/>
      <c r="G16" s="6"/>
    </row>
    <row r="17" spans="1:7" ht="12.75" customHeight="1">
      <c r="A17" s="267"/>
      <c r="B17" s="247"/>
      <c r="C17" s="247"/>
      <c r="D17" s="248"/>
      <c r="E17" s="6"/>
      <c r="F17" s="6"/>
      <c r="G17" s="6"/>
    </row>
    <row r="18" spans="1:7" ht="12.75" customHeight="1">
      <c r="A18" s="252" t="s">
        <v>67</v>
      </c>
      <c r="B18" s="253">
        <f>('6.7.1'!E17-'6.7.1'!B17)*100/'6.7.1'!B17</f>
        <v>2.8340241950715206</v>
      </c>
      <c r="C18" s="253">
        <f>('6.7.1'!F17-'6.7.1'!C17)*100/'6.7.1'!C17</f>
        <v>-3.246711165834999</v>
      </c>
      <c r="D18" s="254">
        <f>('6.7.1'!G17-'6.7.1'!D17)*100/'6.7.1'!D17</f>
        <v>-0.31445334969513644</v>
      </c>
      <c r="E18" s="6"/>
      <c r="F18" s="6"/>
      <c r="G18" s="6"/>
    </row>
    <row r="19" spans="1:7" ht="12.75" customHeight="1">
      <c r="A19" s="252"/>
      <c r="B19" s="247"/>
      <c r="C19" s="253"/>
      <c r="D19" s="248"/>
      <c r="E19" s="6"/>
      <c r="F19" s="6"/>
      <c r="G19" s="6"/>
    </row>
    <row r="20" spans="1:7" ht="12.75" customHeight="1">
      <c r="A20" s="257"/>
      <c r="B20" s="247"/>
      <c r="C20" s="247"/>
      <c r="D20" s="248"/>
      <c r="E20" s="6"/>
      <c r="F20" s="6"/>
      <c r="G20" s="6"/>
    </row>
    <row r="21" spans="1:7" ht="12.75" customHeight="1">
      <c r="A21" s="258" t="s">
        <v>68</v>
      </c>
      <c r="B21" s="253">
        <f>('6.7.1'!E20-'6.7.1'!B20)*100/'6.7.1'!B20</f>
        <v>5.8540959127448717</v>
      </c>
      <c r="C21" s="253">
        <f>('6.7.1'!F20-'6.7.1'!C20)*100/'6.7.1'!C20</f>
        <v>5.8300726497121156</v>
      </c>
      <c r="D21" s="254">
        <f>('6.7.1'!G20-'6.7.1'!D20)*100/'6.7.1'!D20</f>
        <v>5.8412160684535639</v>
      </c>
      <c r="E21" s="6"/>
      <c r="F21" s="6"/>
      <c r="G21" s="6"/>
    </row>
    <row r="22" spans="1:7" ht="12.75" customHeight="1">
      <c r="A22" s="259"/>
      <c r="B22" s="247"/>
      <c r="C22" s="253"/>
      <c r="D22" s="248"/>
      <c r="E22" s="6"/>
      <c r="F22" s="6"/>
      <c r="G22" s="6"/>
    </row>
    <row r="23" spans="1:7" ht="12.75" customHeight="1" thickBot="1">
      <c r="A23" s="260" t="s">
        <v>69</v>
      </c>
      <c r="B23" s="261">
        <f>('6.7.1'!E22-'6.7.1'!B22)*100/'6.7.1'!B22</f>
        <v>3.5640525777374705</v>
      </c>
      <c r="C23" s="261">
        <f>('6.7.1'!F22-'6.7.1'!C22)*100/'6.7.1'!C22</f>
        <v>1.2242387558454031</v>
      </c>
      <c r="D23" s="262">
        <f>('6.7.1'!G22-'6.7.1'!D22)*100/'6.7.1'!D22</f>
        <v>2.4003882552778442</v>
      </c>
      <c r="E23" s="6"/>
      <c r="F23" s="6"/>
      <c r="G23" s="6"/>
    </row>
    <row r="24" spans="1:7" ht="22.5" customHeight="1">
      <c r="A24" s="117" t="s">
        <v>24</v>
      </c>
      <c r="B24" s="263"/>
      <c r="C24" s="263"/>
      <c r="D24" s="263"/>
      <c r="E24" s="11"/>
      <c r="F24" s="11"/>
      <c r="G24" s="11"/>
    </row>
    <row r="25" spans="1:7" ht="12.75" customHeight="1">
      <c r="A25" s="118" t="s">
        <v>65</v>
      </c>
      <c r="B25" s="132"/>
      <c r="C25" s="265"/>
      <c r="D25" s="265"/>
      <c r="E25" s="1"/>
      <c r="F25" s="1"/>
      <c r="G25" s="12"/>
    </row>
  </sheetData>
  <mergeCells count="5">
    <mergeCell ref="A1:D1"/>
    <mergeCell ref="A3:D3"/>
    <mergeCell ref="A4:D4"/>
    <mergeCell ref="A6:A7"/>
    <mergeCell ref="B6:D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611">
    <pageSetUpPr fitToPage="1"/>
  </sheetPr>
  <dimension ref="A1:L31"/>
  <sheetViews>
    <sheetView showGridLines="0" view="pageBreakPreview" zoomScaleNormal="75" zoomScaleSheetLayoutView="100" workbookViewId="0">
      <selection activeCell="A3" sqref="A3:G3"/>
    </sheetView>
  </sheetViews>
  <sheetFormatPr baseColWidth="10" defaultColWidth="11.42578125" defaultRowHeight="12.75"/>
  <cols>
    <col min="1" max="1" width="75" style="6" customWidth="1"/>
    <col min="2" max="7" width="14.7109375" style="6" customWidth="1"/>
    <col min="8" max="8" width="8.42578125" style="6" customWidth="1"/>
    <col min="9" max="16384" width="11.42578125" style="6"/>
  </cols>
  <sheetData>
    <row r="1" spans="1:11" s="13" customFormat="1" ht="18" customHeight="1">
      <c r="A1" s="414" t="s">
        <v>215</v>
      </c>
      <c r="B1" s="414"/>
      <c r="C1" s="414"/>
      <c r="D1" s="414"/>
      <c r="E1" s="414"/>
      <c r="F1" s="414"/>
      <c r="G1" s="414"/>
    </row>
    <row r="2" spans="1:11" ht="12.75" customHeight="1">
      <c r="A2" s="268"/>
      <c r="B2" s="269"/>
      <c r="C2" s="269"/>
      <c r="D2" s="269"/>
      <c r="E2" s="269"/>
      <c r="F2" s="269"/>
      <c r="G2" s="269"/>
    </row>
    <row r="3" spans="1:11" ht="15" customHeight="1">
      <c r="A3" s="385" t="s">
        <v>246</v>
      </c>
      <c r="B3" s="385"/>
      <c r="C3" s="385"/>
      <c r="D3" s="385"/>
      <c r="E3" s="385"/>
      <c r="F3" s="385"/>
      <c r="G3" s="385"/>
      <c r="H3" s="27"/>
      <c r="I3" s="27"/>
      <c r="J3" s="8"/>
    </row>
    <row r="4" spans="1:11" ht="12.75" customHeight="1" thickBot="1">
      <c r="A4" s="88"/>
      <c r="B4" s="88"/>
      <c r="C4" s="88"/>
      <c r="D4" s="88"/>
      <c r="E4" s="88"/>
      <c r="F4" s="88"/>
      <c r="G4" s="166"/>
      <c r="H4" s="97"/>
      <c r="I4" s="8"/>
      <c r="J4" s="8"/>
    </row>
    <row r="5" spans="1:11" ht="27" customHeight="1">
      <c r="A5" s="399" t="s">
        <v>64</v>
      </c>
      <c r="B5" s="412">
        <v>2021</v>
      </c>
      <c r="C5" s="412"/>
      <c r="D5" s="412"/>
      <c r="E5" s="412">
        <v>2022</v>
      </c>
      <c r="F5" s="412"/>
      <c r="G5" s="413"/>
      <c r="H5" s="91"/>
    </row>
    <row r="6" spans="1:11" ht="29.25" customHeight="1" thickBot="1">
      <c r="A6" s="400"/>
      <c r="B6" s="194" t="s">
        <v>21</v>
      </c>
      <c r="C6" s="241" t="s">
        <v>22</v>
      </c>
      <c r="D6" s="241" t="s">
        <v>23</v>
      </c>
      <c r="E6" s="194" t="s">
        <v>21</v>
      </c>
      <c r="F6" s="241" t="s">
        <v>22</v>
      </c>
      <c r="G6" s="242" t="s">
        <v>23</v>
      </c>
      <c r="H6" s="98"/>
    </row>
    <row r="7" spans="1:11" ht="24" customHeight="1">
      <c r="A7" s="243" t="s">
        <v>77</v>
      </c>
      <c r="B7" s="244">
        <v>109.99733333333332</v>
      </c>
      <c r="C7" s="244">
        <v>110.39999999999999</v>
      </c>
      <c r="D7" s="244">
        <v>110.19866666666665</v>
      </c>
      <c r="E7" s="244">
        <v>119.45366666666668</v>
      </c>
      <c r="F7" s="244">
        <v>130.30866666666665</v>
      </c>
      <c r="G7" s="245">
        <v>124.88116666666666</v>
      </c>
      <c r="H7" s="98"/>
      <c r="I7" s="19"/>
      <c r="J7" s="19"/>
      <c r="K7" s="19"/>
    </row>
    <row r="8" spans="1:11" ht="12.75" customHeight="1">
      <c r="A8" s="273" t="s">
        <v>78</v>
      </c>
      <c r="B8" s="247">
        <v>107.53250000000001</v>
      </c>
      <c r="C8" s="247">
        <v>109.55016666666666</v>
      </c>
      <c r="D8" s="247">
        <v>108.54133333333334</v>
      </c>
      <c r="E8" s="247">
        <v>116.33600000000001</v>
      </c>
      <c r="F8" s="247">
        <v>122.57733333333334</v>
      </c>
      <c r="G8" s="248">
        <v>119.45666666666666</v>
      </c>
      <c r="H8" s="98"/>
      <c r="I8" s="19"/>
      <c r="J8" s="19"/>
      <c r="K8" s="19"/>
    </row>
    <row r="9" spans="1:11" ht="12.75" customHeight="1">
      <c r="A9" s="273" t="s">
        <v>79</v>
      </c>
      <c r="B9" s="247">
        <v>99.553333333333327</v>
      </c>
      <c r="C9" s="247">
        <v>102.24666666666667</v>
      </c>
      <c r="D9" s="247">
        <v>100.9</v>
      </c>
      <c r="E9" s="247">
        <v>108.30466666666666</v>
      </c>
      <c r="F9" s="247">
        <v>114.41216666666666</v>
      </c>
      <c r="G9" s="248">
        <v>111.35841666666666</v>
      </c>
      <c r="H9" s="98"/>
      <c r="I9" s="19"/>
      <c r="J9" s="19"/>
      <c r="K9" s="19"/>
    </row>
    <row r="10" spans="1:11" ht="12.75" customHeight="1">
      <c r="A10" s="273" t="s">
        <v>80</v>
      </c>
      <c r="B10" s="247">
        <v>105.895</v>
      </c>
      <c r="C10" s="247">
        <v>114.851</v>
      </c>
      <c r="D10" s="247">
        <v>110.37299999999999</v>
      </c>
      <c r="E10" s="247">
        <v>135.15566666666666</v>
      </c>
      <c r="F10" s="247">
        <v>149.23066666666668</v>
      </c>
      <c r="G10" s="248">
        <v>142.19316666666666</v>
      </c>
      <c r="H10" s="98"/>
      <c r="I10" s="19"/>
      <c r="J10" s="19"/>
      <c r="K10" s="19"/>
    </row>
    <row r="11" spans="1:11" ht="12.75" customHeight="1">
      <c r="A11" s="273" t="s">
        <v>61</v>
      </c>
      <c r="B11" s="247">
        <v>101.15116666666667</v>
      </c>
      <c r="C11" s="247">
        <v>101.879</v>
      </c>
      <c r="D11" s="247">
        <v>101.51508333333334</v>
      </c>
      <c r="E11" s="247">
        <v>108.91800000000001</v>
      </c>
      <c r="F11" s="247">
        <v>120.79066666666667</v>
      </c>
      <c r="G11" s="248">
        <v>114.85433333333334</v>
      </c>
      <c r="H11" s="98"/>
      <c r="I11" s="19"/>
      <c r="J11" s="19"/>
      <c r="K11" s="19"/>
    </row>
    <row r="12" spans="1:11" ht="12.75" customHeight="1">
      <c r="A12" s="273" t="s">
        <v>81</v>
      </c>
      <c r="B12" s="247">
        <v>109.98816666666666</v>
      </c>
      <c r="C12" s="247">
        <v>118.09850000000002</v>
      </c>
      <c r="D12" s="247">
        <v>114.04333333333334</v>
      </c>
      <c r="E12" s="247">
        <v>145.13166666666666</v>
      </c>
      <c r="F12" s="247">
        <v>160.69633333333331</v>
      </c>
      <c r="G12" s="248">
        <v>152.91399999999999</v>
      </c>
      <c r="H12" s="98"/>
      <c r="I12" s="19"/>
      <c r="J12" s="19"/>
      <c r="K12" s="19"/>
    </row>
    <row r="13" spans="1:11" ht="12.75" customHeight="1">
      <c r="A13" s="273" t="s">
        <v>82</v>
      </c>
      <c r="B13" s="247">
        <v>103.81950000000001</v>
      </c>
      <c r="C13" s="247">
        <v>105.627</v>
      </c>
      <c r="D13" s="247">
        <v>104.72325000000001</v>
      </c>
      <c r="E13" s="247">
        <v>113.968</v>
      </c>
      <c r="F13" s="247">
        <v>120.496</v>
      </c>
      <c r="G13" s="248">
        <v>117.23200000000001</v>
      </c>
      <c r="H13" s="98"/>
      <c r="I13" s="19"/>
      <c r="J13" s="19"/>
      <c r="K13" s="19"/>
    </row>
    <row r="14" spans="1:11" ht="12.75" customHeight="1">
      <c r="A14" s="274" t="s">
        <v>62</v>
      </c>
      <c r="B14" s="247">
        <v>106.82466666666669</v>
      </c>
      <c r="C14" s="247">
        <v>108.27699999999999</v>
      </c>
      <c r="D14" s="247">
        <v>107.55083333333334</v>
      </c>
      <c r="E14" s="247">
        <v>114.15766666666667</v>
      </c>
      <c r="F14" s="247">
        <v>121.53966666666668</v>
      </c>
      <c r="G14" s="248">
        <v>117.84866666666669</v>
      </c>
      <c r="H14" s="98"/>
      <c r="I14" s="19"/>
      <c r="J14" s="19"/>
      <c r="K14" s="19"/>
    </row>
    <row r="15" spans="1:11" ht="12.75" customHeight="1">
      <c r="A15" s="273" t="s">
        <v>83</v>
      </c>
      <c r="B15" s="247">
        <v>110.10066666666667</v>
      </c>
      <c r="C15" s="247">
        <v>117.45583333333333</v>
      </c>
      <c r="D15" s="247">
        <v>113.77825</v>
      </c>
      <c r="E15" s="247">
        <v>141.79816666666667</v>
      </c>
      <c r="F15" s="247">
        <v>153.22683333333333</v>
      </c>
      <c r="G15" s="248">
        <v>147.51250000000002</v>
      </c>
      <c r="H15" s="98"/>
      <c r="I15" s="19"/>
      <c r="J15" s="19"/>
      <c r="K15" s="19"/>
    </row>
    <row r="16" spans="1:11" ht="12.75" customHeight="1">
      <c r="A16" s="267"/>
      <c r="B16" s="275"/>
      <c r="C16" s="247"/>
      <c r="D16" s="247"/>
      <c r="E16" s="251"/>
      <c r="F16" s="251"/>
      <c r="G16" s="256"/>
      <c r="H16" s="98"/>
      <c r="I16" s="19"/>
      <c r="J16" s="19"/>
      <c r="K16" s="19"/>
    </row>
    <row r="17" spans="1:12" ht="12.75" customHeight="1">
      <c r="A17" s="276" t="s">
        <v>67</v>
      </c>
      <c r="B17" s="253">
        <v>106.86016666666666</v>
      </c>
      <c r="C17" s="253">
        <v>110.06100000000002</v>
      </c>
      <c r="D17" s="253">
        <v>108.46058333333333</v>
      </c>
      <c r="E17" s="253">
        <v>122.10066666666665</v>
      </c>
      <c r="F17" s="253">
        <v>132.31500000000003</v>
      </c>
      <c r="G17" s="254">
        <v>127.20783333333333</v>
      </c>
      <c r="H17" s="98"/>
      <c r="I17" s="19"/>
      <c r="J17" s="19"/>
      <c r="K17" s="19"/>
    </row>
    <row r="18" spans="1:12" ht="12.75" customHeight="1">
      <c r="A18" s="276"/>
      <c r="B18" s="253"/>
      <c r="C18" s="253"/>
      <c r="D18" s="247"/>
      <c r="E18" s="255"/>
      <c r="F18" s="255"/>
      <c r="G18" s="256"/>
      <c r="H18" s="98"/>
      <c r="I18" s="19"/>
      <c r="J18" s="19"/>
      <c r="K18" s="19"/>
    </row>
    <row r="19" spans="1:12" ht="12.75" customHeight="1">
      <c r="A19" s="273" t="s">
        <v>84</v>
      </c>
      <c r="B19" s="247">
        <v>103.22799999999999</v>
      </c>
      <c r="C19" s="247">
        <v>103.64116666666666</v>
      </c>
      <c r="D19" s="247">
        <v>103.43458333333335</v>
      </c>
      <c r="E19" s="247">
        <v>107.15083333333332</v>
      </c>
      <c r="F19" s="247">
        <v>108.29433333333334</v>
      </c>
      <c r="G19" s="248">
        <v>107.72258333333336</v>
      </c>
      <c r="H19" s="98"/>
      <c r="I19" s="19"/>
      <c r="J19" s="19"/>
      <c r="K19" s="19"/>
    </row>
    <row r="20" spans="1:12" ht="12.75" customHeight="1">
      <c r="A20" s="273" t="s">
        <v>63</v>
      </c>
      <c r="B20" s="247">
        <v>106.35566666666666</v>
      </c>
      <c r="C20" s="247">
        <v>106.78983333333333</v>
      </c>
      <c r="D20" s="247">
        <v>106.57275</v>
      </c>
      <c r="E20" s="247">
        <v>109.76466666666666</v>
      </c>
      <c r="F20" s="247">
        <v>111.197</v>
      </c>
      <c r="G20" s="248">
        <v>110.48083333333335</v>
      </c>
      <c r="H20" s="98"/>
      <c r="I20" s="19"/>
      <c r="J20" s="19"/>
      <c r="K20" s="19"/>
      <c r="L20" s="68"/>
    </row>
    <row r="21" spans="1:12" ht="12.75" customHeight="1">
      <c r="A21" s="273" t="s">
        <v>86</v>
      </c>
      <c r="B21" s="247">
        <v>112.72216666666667</v>
      </c>
      <c r="C21" s="247">
        <v>113.14133333333332</v>
      </c>
      <c r="D21" s="247">
        <v>112.93175000000001</v>
      </c>
      <c r="E21" s="247">
        <v>116.88599999999998</v>
      </c>
      <c r="F21" s="247">
        <v>117.55283333333334</v>
      </c>
      <c r="G21" s="248">
        <v>117.21941666666665</v>
      </c>
      <c r="H21" s="98"/>
      <c r="I21" s="19"/>
      <c r="J21" s="19"/>
      <c r="K21" s="19"/>
      <c r="L21" s="68"/>
    </row>
    <row r="22" spans="1:12" ht="12.75" customHeight="1">
      <c r="A22" s="273" t="s">
        <v>156</v>
      </c>
      <c r="B22" s="247">
        <v>103.46283333333334</v>
      </c>
      <c r="C22" s="247">
        <v>103.23483333333333</v>
      </c>
      <c r="D22" s="247">
        <v>103.34883333333335</v>
      </c>
      <c r="E22" s="247">
        <v>108.36849999999998</v>
      </c>
      <c r="F22" s="247">
        <v>111.70016666666665</v>
      </c>
      <c r="G22" s="248">
        <v>110.03433333333334</v>
      </c>
      <c r="H22" s="98"/>
      <c r="I22" s="19"/>
      <c r="J22" s="19"/>
      <c r="K22" s="19"/>
      <c r="L22" s="68"/>
    </row>
    <row r="23" spans="1:12" ht="12.75" customHeight="1">
      <c r="A23" s="267"/>
      <c r="B23" s="247"/>
      <c r="C23" s="247"/>
      <c r="D23" s="247"/>
      <c r="E23" s="251"/>
      <c r="F23" s="251"/>
      <c r="G23" s="256"/>
      <c r="H23" s="98"/>
      <c r="I23" s="19"/>
      <c r="J23" s="19"/>
      <c r="K23" s="19"/>
      <c r="L23" s="68"/>
    </row>
    <row r="24" spans="1:12" ht="12.75" customHeight="1">
      <c r="A24" s="277" t="s">
        <v>68</v>
      </c>
      <c r="B24" s="253">
        <v>106.2235</v>
      </c>
      <c r="C24" s="253">
        <v>106.39533333333333</v>
      </c>
      <c r="D24" s="253">
        <v>106.30941666666666</v>
      </c>
      <c r="E24" s="253">
        <v>110.30333333333334</v>
      </c>
      <c r="F24" s="253">
        <v>112.96816666666666</v>
      </c>
      <c r="G24" s="254">
        <f>AVERAGE(E24:F24)</f>
        <v>111.63575</v>
      </c>
      <c r="H24" s="98"/>
      <c r="I24" s="19"/>
      <c r="J24" s="19"/>
      <c r="K24" s="19"/>
      <c r="L24" s="68"/>
    </row>
    <row r="25" spans="1:12" ht="12.75" customHeight="1">
      <c r="A25" s="278"/>
      <c r="B25" s="253"/>
      <c r="C25" s="253"/>
      <c r="D25" s="247"/>
      <c r="E25" s="255"/>
      <c r="F25" s="255"/>
      <c r="G25" s="256"/>
      <c r="H25" s="98"/>
      <c r="I25" s="19"/>
      <c r="J25" s="19"/>
      <c r="K25" s="19"/>
    </row>
    <row r="26" spans="1:12" ht="12.75" customHeight="1" thickBot="1">
      <c r="A26" s="260" t="s">
        <v>74</v>
      </c>
      <c r="B26" s="261">
        <v>107.15283333333333</v>
      </c>
      <c r="C26" s="261">
        <v>125.56266666666666</v>
      </c>
      <c r="D26" s="261">
        <v>116.35775</v>
      </c>
      <c r="E26" s="261">
        <v>152.94249999999997</v>
      </c>
      <c r="F26" s="261">
        <v>162.50116666666665</v>
      </c>
      <c r="G26" s="262">
        <f>AVERAGE(E26:F26)</f>
        <v>157.72183333333331</v>
      </c>
      <c r="H26" s="98"/>
      <c r="I26" s="19"/>
      <c r="J26" s="19"/>
      <c r="K26" s="19"/>
    </row>
    <row r="27" spans="1:12" ht="12.75" customHeight="1">
      <c r="A27" s="117" t="s">
        <v>24</v>
      </c>
      <c r="B27" s="272"/>
      <c r="C27" s="272"/>
      <c r="D27" s="272"/>
      <c r="E27" s="272"/>
      <c r="F27" s="272"/>
      <c r="G27" s="272"/>
      <c r="H27" s="98"/>
    </row>
    <row r="28" spans="1:12" ht="12.75" customHeight="1">
      <c r="A28" s="270" t="s">
        <v>254</v>
      </c>
      <c r="B28" s="271"/>
      <c r="C28" s="271"/>
      <c r="D28" s="116"/>
      <c r="E28" s="175"/>
      <c r="F28" s="116"/>
      <c r="G28" s="271"/>
      <c r="H28" s="91"/>
    </row>
    <row r="29" spans="1:12" ht="12.75" customHeight="1">
      <c r="A29" s="118" t="s">
        <v>65</v>
      </c>
      <c r="B29" s="132"/>
      <c r="C29" s="132"/>
      <c r="D29" s="265"/>
      <c r="E29" s="132"/>
      <c r="F29" s="132"/>
      <c r="G29" s="265"/>
      <c r="H29" s="91"/>
    </row>
    <row r="30" spans="1:12" ht="12.75" customHeight="1">
      <c r="A30" s="83"/>
      <c r="B30" s="89"/>
      <c r="C30" s="89"/>
      <c r="D30" s="90"/>
      <c r="E30" s="89"/>
      <c r="F30" s="89"/>
      <c r="G30" s="90"/>
      <c r="H30" s="91"/>
    </row>
    <row r="31" spans="1:12" ht="16.5">
      <c r="A31" s="91"/>
      <c r="B31" s="91"/>
      <c r="C31" s="91"/>
      <c r="D31" s="91"/>
      <c r="E31" s="91"/>
      <c r="F31" s="91"/>
      <c r="G31" s="91"/>
      <c r="H31" s="91"/>
    </row>
  </sheetData>
  <mergeCells count="5">
    <mergeCell ref="A1:G1"/>
    <mergeCell ref="B5:D5"/>
    <mergeCell ref="E5:G5"/>
    <mergeCell ref="A3:G3"/>
    <mergeCell ref="A5:A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6.1.1</vt:lpstr>
      <vt:lpstr>6.2.1</vt:lpstr>
      <vt:lpstr>6.3.1</vt:lpstr>
      <vt:lpstr>6.4.1</vt:lpstr>
      <vt:lpstr>6.5.1</vt:lpstr>
      <vt:lpstr>6.6</vt:lpstr>
      <vt:lpstr>6.7.1</vt:lpstr>
      <vt:lpstr>6.8.1</vt:lpstr>
      <vt:lpstr>6.9.1</vt:lpstr>
      <vt:lpstr>6.10.1</vt:lpstr>
      <vt:lpstr>6.11.1</vt:lpstr>
      <vt:lpstr>6.12.1</vt:lpstr>
      <vt:lpstr>6.13</vt:lpstr>
      <vt:lpstr>6.14</vt:lpstr>
      <vt:lpstr>6.15</vt:lpstr>
      <vt:lpstr>6.16</vt:lpstr>
      <vt:lpstr>'6.1.1'!Área_de_impresión</vt:lpstr>
      <vt:lpstr>'6.10.1'!Área_de_impresión</vt:lpstr>
      <vt:lpstr>'6.11.1'!Área_de_impresión</vt:lpstr>
      <vt:lpstr>'6.12.1'!Área_de_impresión</vt:lpstr>
      <vt:lpstr>'6.13'!Área_de_impresión</vt:lpstr>
      <vt:lpstr>'6.14'!Área_de_impresión</vt:lpstr>
      <vt:lpstr>'6.15'!Área_de_impresión</vt:lpstr>
      <vt:lpstr>'6.16'!Área_de_impresión</vt:lpstr>
      <vt:lpstr>'6.2.1'!Área_de_impresión</vt:lpstr>
      <vt:lpstr>'6.3.1'!Área_de_impresión</vt:lpstr>
      <vt:lpstr>'6.4.1'!Área_de_impresión</vt:lpstr>
      <vt:lpstr>'6.5.1'!Área_de_impresión</vt:lpstr>
      <vt:lpstr>'6.6'!Área_de_impresión</vt:lpstr>
      <vt:lpstr>'6.7.1'!Área_de_impresión</vt:lpstr>
      <vt:lpstr>'6.8.1'!Área_de_impresión</vt:lpstr>
      <vt:lpstr>'6.9.1'!Área_de_impresión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Pablo Alberto Nardella Malvicini</cp:lastModifiedBy>
  <cp:lastPrinted>2020-09-16T09:48:08Z</cp:lastPrinted>
  <dcterms:created xsi:type="dcterms:W3CDTF">2001-06-19T15:32:58Z</dcterms:created>
  <dcterms:modified xsi:type="dcterms:W3CDTF">2023-10-28T22:20:56Z</dcterms:modified>
</cp:coreProperties>
</file>